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425" windowHeight="4755" activeTab="0"/>
  </bookViews>
  <sheets>
    <sheet name="target standard curve+PCR eff." sheetId="1" r:id="rId1"/>
    <sheet name="refer. standard curve+PCR eff." sheetId="2" r:id="rId2"/>
    <sheet name="fold induction" sheetId="3" r:id="rId3"/>
    <sheet name="fold induction (tripl.)" sheetId="4" r:id="rId4"/>
  </sheets>
  <definedNames/>
  <calcPr fullCalcOnLoad="1"/>
</workbook>
</file>

<file path=xl/sharedStrings.xml><?xml version="1.0" encoding="utf-8"?>
<sst xmlns="http://schemas.openxmlformats.org/spreadsheetml/2006/main" count="82" uniqueCount="48">
  <si>
    <t xml:space="preserve">cDNA input </t>
  </si>
  <si>
    <t>cycle #</t>
  </si>
  <si>
    <t>logarithmic fit:</t>
  </si>
  <si>
    <t>Pfaffl M.W. Nucleic acid Research 2001, vol 29</t>
  </si>
  <si>
    <t>fold induction</t>
  </si>
  <si>
    <t>ln cDNA</t>
  </si>
  <si>
    <t>Real Time PCR: Standard curve and PCR Efficiency</t>
  </si>
  <si>
    <t>crossing threshold</t>
  </si>
  <si>
    <t>linear regr.:</t>
  </si>
  <si>
    <t>k</t>
  </si>
  <si>
    <t>d</t>
  </si>
  <si>
    <t>y = kx + d</t>
  </si>
  <si>
    <t>PCR efficiency</t>
  </si>
  <si>
    <t>slope (calc. for 10x dil.)</t>
  </si>
  <si>
    <t>Ct (or CP)</t>
  </si>
  <si>
    <t>target gene</t>
  </si>
  <si>
    <t>control</t>
  </si>
  <si>
    <t>treatment 1</t>
  </si>
  <si>
    <t>Ct values</t>
  </si>
  <si>
    <t>treatment 2</t>
  </si>
  <si>
    <t>treatment 3</t>
  </si>
  <si>
    <t>cDNA (ng or µl)</t>
  </si>
  <si>
    <t>Ct target</t>
  </si>
  <si>
    <t>Ct reference</t>
  </si>
  <si>
    <t>reference gene</t>
  </si>
  <si>
    <t>fold of control</t>
  </si>
  <si>
    <t>mean</t>
  </si>
  <si>
    <t>SD</t>
  </si>
  <si>
    <t>Insert your data in yellow cells only, the rest is calculated</t>
  </si>
  <si>
    <t>18S</t>
  </si>
  <si>
    <t>dilution</t>
  </si>
  <si>
    <t>3x</t>
  </si>
  <si>
    <t>9x</t>
  </si>
  <si>
    <t>27x</t>
  </si>
  <si>
    <t>81x</t>
  </si>
  <si>
    <t>1x</t>
  </si>
  <si>
    <t>cDNA amount</t>
  </si>
  <si>
    <t>linear fit of the ln-values</t>
  </si>
  <si>
    <t>treatment 4</t>
  </si>
  <si>
    <t>Ct target A</t>
  </si>
  <si>
    <t>Ct target B</t>
  </si>
  <si>
    <t>Ct target C</t>
  </si>
  <si>
    <t>Ct ref. A</t>
  </si>
  <si>
    <t>Ct ref. B</t>
  </si>
  <si>
    <t>Ct ref. C</t>
  </si>
  <si>
    <t>fold of control A</t>
  </si>
  <si>
    <t>fold of control B</t>
  </si>
  <si>
    <t>fold of control C</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</si>
</sst>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0000"/>
    <numFmt numFmtId="173" formatCode="0.000000"/>
    <numFmt numFmtId="174" formatCode="0.00000"/>
    <numFmt numFmtId="175" formatCode="0.0000"/>
    <numFmt numFmtId="176" formatCode="0.000"/>
    <numFmt numFmtId="177" formatCode="0.00000000"/>
  </numFmts>
  <fonts count="53">
    <font>
      <sz val="10"/>
      <name val="Arial"/>
      <family val="0"/>
    </font>
    <font>
      <sz val="8"/>
      <name val="Arial"/>
      <family val="0"/>
    </font>
    <font>
      <b/>
      <sz val="10"/>
      <name val="Arial"/>
      <family val="2"/>
    </font>
    <font>
      <sz val="10"/>
      <color indexed="10"/>
      <name val="Arial"/>
      <family val="0"/>
    </font>
    <font>
      <b/>
      <sz val="10"/>
      <color indexed="12"/>
      <name val="Arial"/>
      <family val="2"/>
    </font>
    <font>
      <b/>
      <sz val="10"/>
      <color indexed="48"/>
      <name val="Arial"/>
      <family val="2"/>
    </font>
    <font>
      <sz val="10"/>
      <color indexed="48"/>
      <name val="Arial"/>
      <family val="2"/>
    </font>
    <font>
      <b/>
      <sz val="10"/>
      <color indexed="8"/>
      <name val="Arial"/>
      <family val="0"/>
    </font>
    <font>
      <b/>
      <vertAlign val="superscript"/>
      <sz val="10"/>
      <color indexed="8"/>
      <name val="Arial"/>
      <family val="0"/>
    </font>
    <font>
      <b/>
      <sz val="9"/>
      <color indexed="8"/>
      <name val="Arial"/>
      <family val="0"/>
    </font>
    <font>
      <b/>
      <sz val="11.5"/>
      <color indexed="8"/>
      <name val="Arial"/>
      <family val="0"/>
    </font>
    <font>
      <b/>
      <sz val="9.7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0"/>
      <color indexed="8"/>
      <name val="Arial"/>
      <family val="0"/>
    </font>
    <font>
      <vertAlign val="superscript"/>
      <sz val="12"/>
      <color indexed="8"/>
      <name val="Arial"/>
      <family val="0"/>
    </font>
    <font>
      <i/>
      <sz val="10"/>
      <color indexed="8"/>
      <name val="Arial"/>
      <family val="0"/>
    </font>
    <font>
      <u val="single"/>
      <sz val="10"/>
      <color indexed="8"/>
      <name val="Arial"/>
      <family val="0"/>
    </font>
    <font>
      <vertAlign val="superscript"/>
      <sz val="10"/>
      <color indexed="8"/>
      <name val="Arial"/>
      <family val="0"/>
    </font>
    <font>
      <b/>
      <sz val="15.2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43">
    <xf numFmtId="0" fontId="0" fillId="0" borderId="0" xfId="0" applyAlignment="1">
      <alignment/>
    </xf>
    <xf numFmtId="17" fontId="0" fillId="0" borderId="0" xfId="0" applyNumberFormat="1"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ill="1" applyAlignment="1">
      <alignment/>
    </xf>
    <xf numFmtId="2" fontId="0" fillId="0" borderId="0" xfId="0" applyNumberFormat="1" applyFill="1" applyAlignment="1">
      <alignment/>
    </xf>
    <xf numFmtId="0" fontId="0" fillId="0" borderId="0" xfId="0" applyAlignment="1">
      <alignment horizontal="center"/>
    </xf>
    <xf numFmtId="0" fontId="0" fillId="33" borderId="0" xfId="0" applyFill="1" applyAlignment="1">
      <alignment horizontal="center"/>
    </xf>
    <xf numFmtId="0" fontId="0" fillId="0" borderId="0" xfId="0" applyFill="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173" fontId="0" fillId="0" borderId="15" xfId="0" applyNumberFormat="1" applyBorder="1" applyAlignment="1">
      <alignment horizontal="center"/>
    </xf>
    <xf numFmtId="173" fontId="0" fillId="0" borderId="16" xfId="0" applyNumberFormat="1" applyBorder="1" applyAlignment="1">
      <alignment horizontal="center"/>
    </xf>
    <xf numFmtId="0" fontId="0" fillId="0" borderId="17" xfId="0" applyBorder="1" applyAlignment="1">
      <alignment horizontal="center"/>
    </xf>
    <xf numFmtId="175" fontId="0" fillId="0" borderId="15" xfId="0" applyNumberFormat="1" applyBorder="1" applyAlignment="1">
      <alignment horizontal="center"/>
    </xf>
    <xf numFmtId="175" fontId="2" fillId="34" borderId="14" xfId="0" applyNumberFormat="1" applyFont="1" applyFill="1" applyBorder="1" applyAlignment="1">
      <alignment horizontal="center"/>
    </xf>
    <xf numFmtId="0" fontId="0" fillId="0" borderId="0" xfId="0" applyFill="1" applyBorder="1" applyAlignment="1">
      <alignment/>
    </xf>
    <xf numFmtId="2" fontId="0" fillId="0" borderId="0" xfId="0" applyNumberFormat="1" applyFill="1" applyBorder="1" applyAlignment="1">
      <alignment/>
    </xf>
    <xf numFmtId="0" fontId="1" fillId="0" borderId="0" xfId="0" applyFont="1" applyFill="1" applyBorder="1" applyAlignment="1">
      <alignment/>
    </xf>
    <xf numFmtId="49" fontId="1" fillId="0" borderId="0" xfId="0" applyNumberFormat="1" applyFont="1" applyFill="1" applyBorder="1" applyAlignment="1">
      <alignment/>
    </xf>
    <xf numFmtId="175" fontId="2" fillId="0" borderId="0" xfId="0" applyNumberFormat="1" applyFont="1" applyAlignment="1">
      <alignment horizontal="center"/>
    </xf>
    <xf numFmtId="0" fontId="2" fillId="33" borderId="0" xfId="0" applyFont="1" applyFill="1" applyAlignment="1">
      <alignment/>
    </xf>
    <xf numFmtId="0" fontId="2" fillId="0" borderId="0" xfId="0" applyFont="1" applyFill="1" applyAlignment="1">
      <alignment/>
    </xf>
    <xf numFmtId="0" fontId="4" fillId="0" borderId="0" xfId="0" applyFont="1" applyAlignment="1">
      <alignment/>
    </xf>
    <xf numFmtId="0" fontId="2" fillId="0" borderId="0" xfId="0" applyFont="1" applyAlignment="1">
      <alignment/>
    </xf>
    <xf numFmtId="175" fontId="4" fillId="0" borderId="0" xfId="0" applyNumberFormat="1" applyFont="1" applyAlignment="1">
      <alignment/>
    </xf>
    <xf numFmtId="0" fontId="2" fillId="0" borderId="0" xfId="0" applyFont="1" applyFill="1" applyAlignment="1">
      <alignment horizontal="center"/>
    </xf>
    <xf numFmtId="0" fontId="0" fillId="33" borderId="0" xfId="0" applyFill="1" applyAlignment="1">
      <alignment/>
    </xf>
    <xf numFmtId="0" fontId="5" fillId="0" borderId="0" xfId="0" applyFont="1" applyAlignment="1">
      <alignment/>
    </xf>
    <xf numFmtId="175" fontId="6" fillId="0" borderId="0" xfId="0" applyNumberFormat="1" applyFont="1" applyAlignment="1">
      <alignment horizontal="center"/>
    </xf>
    <xf numFmtId="0" fontId="0" fillId="33" borderId="0" xfId="0" applyFont="1" applyFill="1" applyAlignment="1">
      <alignment horizontal="center"/>
    </xf>
    <xf numFmtId="0" fontId="2" fillId="33" borderId="0" xfId="0" applyFont="1" applyFill="1" applyAlignment="1">
      <alignment horizontal="center"/>
    </xf>
    <xf numFmtId="2" fontId="0" fillId="0" borderId="0" xfId="0" applyNumberFormat="1" applyFill="1" applyAlignment="1">
      <alignment horizontal="center"/>
    </xf>
    <xf numFmtId="0" fontId="0" fillId="0" borderId="10" xfId="0" applyBorder="1" applyAlignment="1">
      <alignment horizontal="center"/>
    </xf>
    <xf numFmtId="0" fontId="0" fillId="0" borderId="17" xfId="0" applyBorder="1" applyAlignment="1">
      <alignment horizontal="center"/>
    </xf>
    <xf numFmtId="0" fontId="2" fillId="34" borderId="12" xfId="0" applyFont="1" applyFill="1" applyBorder="1" applyAlignment="1">
      <alignment horizontal="center"/>
    </xf>
    <xf numFmtId="0" fontId="2" fillId="34" borderId="13" xfId="0" applyFont="1" applyFill="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curve</a:t>
            </a:r>
          </a:p>
        </c:rich>
      </c:tx>
      <c:layout>
        <c:manualLayout>
          <c:xMode val="factor"/>
          <c:yMode val="factor"/>
          <c:x val="-0.2945"/>
          <c:y val="0.01125"/>
        </c:manualLayout>
      </c:layout>
      <c:spPr>
        <a:noFill/>
        <a:ln>
          <a:noFill/>
        </a:ln>
      </c:spPr>
    </c:title>
    <c:plotArea>
      <c:layout>
        <c:manualLayout>
          <c:xMode val="edge"/>
          <c:yMode val="edge"/>
          <c:x val="0.08325"/>
          <c:y val="0.13125"/>
          <c:w val="0.884"/>
          <c:h val="0.76525"/>
        </c:manualLayout>
      </c:layout>
      <c:scatterChart>
        <c:scatterStyle val="smoothMarker"/>
        <c:varyColors val="0"/>
        <c:ser>
          <c:idx val="0"/>
          <c:order val="0"/>
          <c:tx>
            <c:strRef>
              <c:f>'target standard curve+PCR eff.'!$D$16:$D$17</c:f>
              <c:strCache>
                <c:ptCount val="1"/>
                <c:pt idx="0">
                  <c:v>crossing threshold Ct (or CP)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'target standard curve+PCR eff.'!$B$18:$B$22</c:f>
              <c:numCache/>
            </c:numRef>
          </c:xVal>
          <c:yVal>
            <c:numRef>
              <c:f>'target standard curve+PCR eff.'!$D$18:$D$22</c:f>
              <c:numCache/>
            </c:numRef>
          </c:yVal>
          <c:smooth val="1"/>
        </c:ser>
        <c:axId val="35954884"/>
        <c:axId val="55158501"/>
      </c:scatterChart>
      <c:valAx>
        <c:axId val="35954884"/>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cDNA amount</a:t>
                </a:r>
              </a:p>
            </c:rich>
          </c:tx>
          <c:layout>
            <c:manualLayout>
              <c:xMode val="factor"/>
              <c:yMode val="factor"/>
              <c:x val="0"/>
              <c:y val="0.00225"/>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55158501"/>
        <c:crosses val="autoZero"/>
        <c:crossBetween val="midCat"/>
        <c:dispUnits/>
      </c:valAx>
      <c:valAx>
        <c:axId val="55158501"/>
        <c:scaling>
          <c:orientation val="minMax"/>
          <c:max val="44"/>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Ct (or CP)</a:t>
                </a:r>
              </a:p>
            </c:rich>
          </c:tx>
          <c:layout>
            <c:manualLayout>
              <c:xMode val="factor"/>
              <c:yMode val="factor"/>
              <c:x val="-0.0025"/>
              <c:y val="-0.003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5954884"/>
        <c:crossesAt val="0.01"/>
        <c:crossBetween val="midCat"/>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curve Ct versus ln (cDNA)</a:t>
            </a:r>
          </a:p>
        </c:rich>
      </c:tx>
      <c:layout>
        <c:manualLayout>
          <c:xMode val="factor"/>
          <c:yMode val="factor"/>
          <c:x val="-0.23575"/>
          <c:y val="0.0085"/>
        </c:manualLayout>
      </c:layout>
      <c:spPr>
        <a:noFill/>
        <a:ln>
          <a:noFill/>
        </a:ln>
      </c:spPr>
    </c:title>
    <c:plotArea>
      <c:layout>
        <c:manualLayout>
          <c:xMode val="edge"/>
          <c:yMode val="edge"/>
          <c:x val="0.0705"/>
          <c:y val="0.134"/>
          <c:w val="0.878"/>
          <c:h val="0.7775"/>
        </c:manualLayout>
      </c:layout>
      <c:scatterChart>
        <c:scatterStyle val="lineMarker"/>
        <c:varyColors val="0"/>
        <c:ser>
          <c:idx val="0"/>
          <c:order val="0"/>
          <c:tx>
            <c:strRef>
              <c:f>'target standard curve+PCR eff.'!$D$17</c:f>
              <c:strCache>
                <c:ptCount val="1"/>
                <c:pt idx="0">
                  <c:v>Ct (or CP)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c:spPr>
                <a:noFill/>
                <a:ln w="3175">
                  <a:solidFill>
                    <a:srgbClr val="000000"/>
                  </a:solidFill>
                </a:ln>
              </c:spPr>
            </c:trendlineLbl>
          </c:trendline>
          <c:xVal>
            <c:numRef>
              <c:f>'target standard curve+PCR eff.'!$C$18:$C$22</c:f>
              <c:numCache/>
            </c:numRef>
          </c:xVal>
          <c:yVal>
            <c:numRef>
              <c:f>'target standard curve+PCR eff.'!$D$18:$D$22</c:f>
              <c:numCache/>
            </c:numRef>
          </c:yVal>
          <c:smooth val="0"/>
        </c:ser>
        <c:axId val="26664462"/>
        <c:axId val="38653567"/>
      </c:scatterChart>
      <c:valAx>
        <c:axId val="266644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ln(cDNA)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653567"/>
        <c:crosses val="autoZero"/>
        <c:crossBetween val="midCat"/>
        <c:dispUnits/>
      </c:valAx>
      <c:valAx>
        <c:axId val="3865356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Ct (crossing threshold)</a:t>
                </a:r>
              </a:p>
            </c:rich>
          </c:tx>
          <c:layout>
            <c:manualLayout>
              <c:xMode val="factor"/>
              <c:yMode val="factor"/>
              <c:x val="-0.002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664462"/>
        <c:crossesAt val="-5"/>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curve</a:t>
            </a:r>
          </a:p>
        </c:rich>
      </c:tx>
      <c:layout>
        <c:manualLayout>
          <c:xMode val="factor"/>
          <c:yMode val="factor"/>
          <c:x val="-0.29425"/>
          <c:y val="0.01125"/>
        </c:manualLayout>
      </c:layout>
      <c:spPr>
        <a:noFill/>
        <a:ln>
          <a:noFill/>
        </a:ln>
      </c:spPr>
    </c:title>
    <c:plotArea>
      <c:layout>
        <c:manualLayout>
          <c:xMode val="edge"/>
          <c:yMode val="edge"/>
          <c:x val="0.076"/>
          <c:y val="0.133"/>
          <c:w val="0.891"/>
          <c:h val="0.77075"/>
        </c:manualLayout>
      </c:layout>
      <c:scatterChart>
        <c:scatterStyle val="smoothMarker"/>
        <c:varyColors val="0"/>
        <c:ser>
          <c:idx val="0"/>
          <c:order val="0"/>
          <c:tx>
            <c:strRef>
              <c:f>'refer. standard curve+PCR eff.'!$D$4:$D$5</c:f>
              <c:strCache>
                <c:ptCount val="1"/>
                <c:pt idx="0">
                  <c:v>crossing threshold Ct (or CP)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'refer. standard curve+PCR eff.'!$B$6:$B$10</c:f>
              <c:numCache/>
            </c:numRef>
          </c:xVal>
          <c:yVal>
            <c:numRef>
              <c:f>'refer. standard curve+PCR eff.'!$D$6:$D$10</c:f>
              <c:numCache/>
            </c:numRef>
          </c:yVal>
          <c:smooth val="1"/>
        </c:ser>
        <c:axId val="12337784"/>
        <c:axId val="43931193"/>
      </c:scatterChart>
      <c:valAx>
        <c:axId val="12337784"/>
        <c:scaling>
          <c:logBase val="10"/>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cDNA input (ng or µl)</a:t>
                </a:r>
              </a:p>
            </c:rich>
          </c:tx>
          <c:layout>
            <c:manualLayout>
              <c:xMode val="factor"/>
              <c:yMode val="factor"/>
              <c:x val="0"/>
              <c:y val="0.00225"/>
            </c:manualLayout>
          </c:layout>
          <c:overlay val="0"/>
          <c:spPr>
            <a:noFill/>
            <a:ln>
              <a:noFill/>
            </a:ln>
          </c:spPr>
        </c:title>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43931193"/>
        <c:crosses val="autoZero"/>
        <c:crossBetween val="midCat"/>
        <c:dispUnits/>
      </c:valAx>
      <c:valAx>
        <c:axId val="43931193"/>
        <c:scaling>
          <c:orientation val="minMax"/>
          <c:max val="2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Ct (or CP)</a:t>
                </a:r>
              </a:p>
            </c:rich>
          </c:tx>
          <c:layout>
            <c:manualLayout>
              <c:xMode val="factor"/>
              <c:yMode val="factor"/>
              <c:x val="-0.0025"/>
              <c:y val="-0.003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2337784"/>
        <c:crossesAt val="0.01"/>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Standard curve Ct versus ln (cDNA)</a:t>
            </a:r>
          </a:p>
        </c:rich>
      </c:tx>
      <c:layout>
        <c:manualLayout>
          <c:xMode val="factor"/>
          <c:yMode val="factor"/>
          <c:x val="-0.23225"/>
          <c:y val="0.0085"/>
        </c:manualLayout>
      </c:layout>
      <c:spPr>
        <a:noFill/>
        <a:ln>
          <a:noFill/>
        </a:ln>
      </c:spPr>
    </c:title>
    <c:plotArea>
      <c:layout>
        <c:manualLayout>
          <c:xMode val="edge"/>
          <c:yMode val="edge"/>
          <c:x val="0.07375"/>
          <c:y val="0.134"/>
          <c:w val="0.8745"/>
          <c:h val="0.775"/>
        </c:manualLayout>
      </c:layout>
      <c:scatterChart>
        <c:scatterStyle val="lineMarker"/>
        <c:varyColors val="0"/>
        <c:ser>
          <c:idx val="0"/>
          <c:order val="0"/>
          <c:tx>
            <c:strRef>
              <c:f>'refer. standard curve+PCR eff.'!$D$5</c:f>
              <c:strCache>
                <c:ptCount val="1"/>
                <c:pt idx="0">
                  <c:v>Ct (or CP)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c:spPr>
                <a:noFill/>
                <a:ln w="3175">
                  <a:solidFill>
                    <a:srgbClr val="000000"/>
                  </a:solidFill>
                </a:ln>
              </c:spPr>
            </c:trendlineLbl>
          </c:trendline>
          <c:xVal>
            <c:numRef>
              <c:f>'refer. standard curve+PCR eff.'!$C$6:$C$10</c:f>
              <c:numCache/>
            </c:numRef>
          </c:xVal>
          <c:yVal>
            <c:numRef>
              <c:f>'refer. standard curve+PCR eff.'!$D$6:$D$10</c:f>
              <c:numCache/>
            </c:numRef>
          </c:yVal>
          <c:smooth val="0"/>
        </c:ser>
        <c:axId val="59836418"/>
        <c:axId val="1656851"/>
      </c:scatterChart>
      <c:valAx>
        <c:axId val="598364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ln(cDNA)</a:t>
                </a:r>
              </a:p>
            </c:rich>
          </c:tx>
          <c:layout>
            <c:manualLayout>
              <c:xMode val="factor"/>
              <c:yMode val="factor"/>
              <c:x val="0"/>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656851"/>
        <c:crosses val="autoZero"/>
        <c:crossBetween val="midCat"/>
        <c:dispUnits/>
      </c:valAx>
      <c:valAx>
        <c:axId val="16568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Ct (crossing threshold)</a:t>
                </a:r>
              </a:p>
            </c:rich>
          </c:tx>
          <c:layout>
            <c:manualLayout>
              <c:xMode val="factor"/>
              <c:yMode val="factor"/>
              <c:x val="-0.0027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9836418"/>
        <c:crossesAt val="-5"/>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qPCR</a:t>
            </a:r>
          </a:p>
        </c:rich>
      </c:tx>
      <c:layout>
        <c:manualLayout>
          <c:xMode val="factor"/>
          <c:yMode val="factor"/>
          <c:x val="0.004"/>
          <c:y val="0"/>
        </c:manualLayout>
      </c:layout>
      <c:spPr>
        <a:noFill/>
        <a:ln>
          <a:noFill/>
        </a:ln>
      </c:spPr>
    </c:title>
    <c:plotArea>
      <c:layout>
        <c:manualLayout>
          <c:xMode val="edge"/>
          <c:yMode val="edge"/>
          <c:x val="0.0765"/>
          <c:y val="0.1525"/>
          <c:w val="0.904"/>
          <c:h val="0.82325"/>
        </c:manualLayout>
      </c:layout>
      <c:barChart>
        <c:barDir val="col"/>
        <c:grouping val="clustered"/>
        <c:varyColors val="0"/>
        <c:ser>
          <c:idx val="0"/>
          <c:order val="0"/>
          <c:tx>
            <c:strRef>
              <c:f>'fold induction'!$D$10</c:f>
              <c:strCache>
                <c:ptCount val="1"/>
                <c:pt idx="0">
                  <c:v>fold induction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'fold induction'!$A$11:$A$15</c:f>
              <c:strCache/>
            </c:strRef>
          </c:cat>
          <c:val>
            <c:numRef>
              <c:f>'fold induction'!$D$11:$D$15</c:f>
              <c:numCache/>
            </c:numRef>
          </c:val>
        </c:ser>
        <c:axId val="14911660"/>
        <c:axId val="67096077"/>
      </c:barChart>
      <c:catAx>
        <c:axId val="14911660"/>
        <c:scaling>
          <c:orientation val="minMax"/>
        </c:scaling>
        <c:axPos val="b"/>
        <c:delete val="0"/>
        <c:numFmt formatCode="General" sourceLinked="1"/>
        <c:majorTickMark val="out"/>
        <c:minorTickMark val="none"/>
        <c:tickLblPos val="nextTo"/>
        <c:spPr>
          <a:ln w="3175">
            <a:solidFill>
              <a:srgbClr val="000000"/>
            </a:solidFill>
          </a:ln>
        </c:spPr>
        <c:crossAx val="67096077"/>
        <c:crosses val="autoZero"/>
        <c:auto val="1"/>
        <c:lblOffset val="100"/>
        <c:tickLblSkip val="1"/>
        <c:noMultiLvlLbl val="0"/>
      </c:catAx>
      <c:valAx>
        <c:axId val="67096077"/>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fold of control</a:t>
                </a:r>
              </a:p>
            </c:rich>
          </c:tx>
          <c:layout>
            <c:manualLayout>
              <c:xMode val="factor"/>
              <c:yMode val="factor"/>
              <c:x val="-0.00375"/>
              <c:y val="-0.003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49116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028"/>
          <c:w val="0.90625"/>
          <c:h val="0.944"/>
        </c:manualLayout>
      </c:layout>
      <c:barChart>
        <c:barDir val="col"/>
        <c:grouping val="clustered"/>
        <c:varyColors val="0"/>
        <c:ser>
          <c:idx val="0"/>
          <c:order val="0"/>
          <c:tx>
            <c:strRef>
              <c:f>'fold induction (tripl.)'!$N$8</c:f>
              <c:strCache>
                <c:ptCount val="1"/>
                <c:pt idx="0">
                  <c:v>fold of control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'fold induction (tripl.)'!$O$9:$O$13</c:f>
                <c:numCache>
                  <c:ptCount val="5"/>
                  <c:pt idx="0">
                    <c:v>0</c:v>
                  </c:pt>
                  <c:pt idx="1">
                    <c:v>0.23383610023298357</c:v>
                  </c:pt>
                  <c:pt idx="2">
                    <c:v>0.13605890770041854</c:v>
                  </c:pt>
                  <c:pt idx="3">
                    <c:v>0.018328737505177137</c:v>
                  </c:pt>
                  <c:pt idx="4">
                    <c:v>0.07868165616555646</c:v>
                  </c:pt>
                </c:numCache>
              </c:numRef>
            </c:plus>
            <c:minus>
              <c:numRef>
                <c:f>'fold induction (tripl.)'!$O$9:$O$13</c:f>
                <c:numCache>
                  <c:ptCount val="5"/>
                  <c:pt idx="0">
                    <c:v>0</c:v>
                  </c:pt>
                  <c:pt idx="1">
                    <c:v>0.23383610023298357</c:v>
                  </c:pt>
                  <c:pt idx="2">
                    <c:v>0.13605890770041854</c:v>
                  </c:pt>
                  <c:pt idx="3">
                    <c:v>0.018328737505177137</c:v>
                  </c:pt>
                  <c:pt idx="4">
                    <c:v>0.07868165616555646</c:v>
                  </c:pt>
                </c:numCache>
              </c:numRef>
            </c:minus>
            <c:noEndCap val="0"/>
            <c:spPr>
              <a:ln w="12700">
                <a:solidFill>
                  <a:srgbClr val="000000"/>
                </a:solidFill>
              </a:ln>
            </c:spPr>
          </c:errBars>
          <c:cat>
            <c:strRef>
              <c:f>'fold induction (tripl.)'!$A$9:$A$13</c:f>
              <c:strCache/>
            </c:strRef>
          </c:cat>
          <c:val>
            <c:numRef>
              <c:f>'fold induction (tripl.)'!$N$9:$N$13</c:f>
              <c:numCache/>
            </c:numRef>
          </c:val>
        </c:ser>
        <c:axId val="66993782"/>
        <c:axId val="66073127"/>
      </c:barChart>
      <c:catAx>
        <c:axId val="66993782"/>
        <c:scaling>
          <c:orientation val="minMax"/>
        </c:scaling>
        <c:axPos val="b"/>
        <c:delete val="0"/>
        <c:numFmt formatCode="General" sourceLinked="1"/>
        <c:majorTickMark val="out"/>
        <c:minorTickMark val="none"/>
        <c:tickLblPos val="nextTo"/>
        <c:spPr>
          <a:ln w="3175">
            <a:solidFill>
              <a:srgbClr val="000000"/>
            </a:solidFill>
          </a:ln>
        </c:spPr>
        <c:crossAx val="66073127"/>
        <c:crosses val="autoZero"/>
        <c:auto val="1"/>
        <c:lblOffset val="100"/>
        <c:tickLblSkip val="1"/>
        <c:noMultiLvlLbl val="0"/>
      </c:catAx>
      <c:valAx>
        <c:axId val="66073127"/>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fold of control</a:t>
                </a:r>
              </a:p>
            </c:rich>
          </c:tx>
          <c:layout>
            <c:manualLayout>
              <c:xMode val="factor"/>
              <c:yMode val="factor"/>
              <c:x val="-0.003"/>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99378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22</xdr:row>
      <xdr:rowOff>95250</xdr:rowOff>
    </xdr:from>
    <xdr:to>
      <xdr:col>14</xdr:col>
      <xdr:colOff>352425</xdr:colOff>
      <xdr:row>44</xdr:row>
      <xdr:rowOff>28575</xdr:rowOff>
    </xdr:to>
    <xdr:graphicFrame>
      <xdr:nvGraphicFramePr>
        <xdr:cNvPr id="1" name="Chart 2"/>
        <xdr:cNvGraphicFramePr/>
      </xdr:nvGraphicFramePr>
      <xdr:xfrm>
        <a:off x="5838825" y="3657600"/>
        <a:ext cx="4257675" cy="3495675"/>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23</xdr:row>
      <xdr:rowOff>28575</xdr:rowOff>
    </xdr:from>
    <xdr:to>
      <xdr:col>6</xdr:col>
      <xdr:colOff>590550</xdr:colOff>
      <xdr:row>24</xdr:row>
      <xdr:rowOff>142875</xdr:rowOff>
    </xdr:to>
    <xdr:sp>
      <xdr:nvSpPr>
        <xdr:cNvPr id="2" name="Text Box 12"/>
        <xdr:cNvSpPr txBox="1">
          <a:spLocks noChangeArrowheads="1"/>
        </xdr:cNvSpPr>
      </xdr:nvSpPr>
      <xdr:spPr>
        <a:xfrm>
          <a:off x="3467100" y="3752850"/>
          <a:ext cx="1990725" cy="2762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PCR-efficiency = 10</a:t>
          </a:r>
          <a:r>
            <a:rPr lang="en-US" cap="none" sz="1000" b="0" i="0" u="none" baseline="0">
              <a:solidFill>
                <a:srgbClr val="000000"/>
              </a:solidFill>
              <a:latin typeface="Arial"/>
              <a:ea typeface="Arial"/>
              <a:cs typeface="Arial"/>
            </a:rPr>
            <a:t> </a:t>
          </a:r>
          <a:r>
            <a:rPr lang="en-US" cap="none" sz="1200" b="0" i="0" u="none" baseline="30000">
              <a:solidFill>
                <a:srgbClr val="000000"/>
              </a:solidFill>
              <a:latin typeface="Arial"/>
              <a:ea typeface="Arial"/>
              <a:cs typeface="Arial"/>
            </a:rPr>
            <a:t>(-1/slope)</a:t>
          </a:r>
        </a:p>
      </xdr:txBody>
    </xdr:sp>
    <xdr:clientData/>
  </xdr:twoCellAnchor>
  <xdr:twoCellAnchor>
    <xdr:from>
      <xdr:col>7</xdr:col>
      <xdr:colOff>333375</xdr:colOff>
      <xdr:row>0</xdr:row>
      <xdr:rowOff>114300</xdr:rowOff>
    </xdr:from>
    <xdr:to>
      <xdr:col>14</xdr:col>
      <xdr:colOff>352425</xdr:colOff>
      <xdr:row>21</xdr:row>
      <xdr:rowOff>142875</xdr:rowOff>
    </xdr:to>
    <xdr:graphicFrame>
      <xdr:nvGraphicFramePr>
        <xdr:cNvPr id="3" name="Chart 14"/>
        <xdr:cNvGraphicFramePr/>
      </xdr:nvGraphicFramePr>
      <xdr:xfrm>
        <a:off x="5810250" y="114300"/>
        <a:ext cx="4286250" cy="342900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3</xdr:row>
      <xdr:rowOff>28575</xdr:rowOff>
    </xdr:from>
    <xdr:to>
      <xdr:col>6</xdr:col>
      <xdr:colOff>180975</xdr:colOff>
      <xdr:row>13</xdr:row>
      <xdr:rowOff>47625</xdr:rowOff>
    </xdr:to>
    <xdr:sp>
      <xdr:nvSpPr>
        <xdr:cNvPr id="4" name="Text Box 15"/>
        <xdr:cNvSpPr txBox="1">
          <a:spLocks noChangeArrowheads="1"/>
        </xdr:cNvSpPr>
      </xdr:nvSpPr>
      <xdr:spPr>
        <a:xfrm>
          <a:off x="123825" y="514350"/>
          <a:ext cx="4924425" cy="16383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PCR efficiency has to be determined both for the target gene and the reference (housekeeping) gene by qPCR analysis of serial dilutions (either from cDNA or from a plasmid containing the respective gene). The threshold crossing point values (Ct or CP) are linearly correlated with the logarithmic value of the DNA amount. The slope of this line gives the PCR efficiency for this gene under the given parameters (primers, PCR-protocol...). It has to be determined at least once for a given qPCR protocol. 
</a:t>
          </a:r>
          <a:r>
            <a:rPr lang="en-US" cap="none" sz="1000" b="0" i="0" u="none" baseline="0">
              <a:solidFill>
                <a:srgbClr val="000000"/>
              </a:solidFill>
              <a:latin typeface="Arial"/>
              <a:ea typeface="Arial"/>
              <a:cs typeface="Arial"/>
            </a:rPr>
            <a:t>If you determine this standard curve with a known molarity of the gene, it can be used to estimate copy numbers of mRNAs per cell (given that you know the number of cells from which you extracted the mRNA used for reverse transcription to cDNA)</a:t>
          </a:r>
        </a:p>
      </xdr:txBody>
    </xdr:sp>
    <xdr:clientData/>
  </xdr:twoCellAnchor>
  <xdr:twoCellAnchor>
    <xdr:from>
      <xdr:col>0</xdr:col>
      <xdr:colOff>76200</xdr:colOff>
      <xdr:row>36</xdr:row>
      <xdr:rowOff>114300</xdr:rowOff>
    </xdr:from>
    <xdr:to>
      <xdr:col>6</xdr:col>
      <xdr:colOff>447675</xdr:colOff>
      <xdr:row>40</xdr:row>
      <xdr:rowOff>28575</xdr:rowOff>
    </xdr:to>
    <xdr:sp>
      <xdr:nvSpPr>
        <xdr:cNvPr id="5" name="Text Box 16"/>
        <xdr:cNvSpPr txBox="1">
          <a:spLocks noChangeArrowheads="1"/>
        </xdr:cNvSpPr>
      </xdr:nvSpPr>
      <xdr:spPr>
        <a:xfrm>
          <a:off x="76200" y="5943600"/>
          <a:ext cx="5238750" cy="561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Citation: </a:t>
          </a:r>
          <a:r>
            <a:rPr lang="en-US" cap="none" sz="1000" b="0" i="1" u="none" baseline="0">
              <a:solidFill>
                <a:srgbClr val="000000"/>
              </a:solidFill>
              <a:latin typeface="Arial"/>
              <a:ea typeface="Arial"/>
              <a:cs typeface="Arial"/>
            </a:rPr>
            <a:t>Pfaffl MW: A new mathematical model for relative quantification in real-time RT-PCR. Nucl Acids Res 2001, 29(9):e45</a:t>
          </a:r>
        </a:p>
      </xdr:txBody>
    </xdr:sp>
    <xdr:clientData/>
  </xdr:twoCellAnchor>
  <xdr:twoCellAnchor>
    <xdr:from>
      <xdr:col>4</xdr:col>
      <xdr:colOff>390525</xdr:colOff>
      <xdr:row>25</xdr:row>
      <xdr:rowOff>57150</xdr:rowOff>
    </xdr:from>
    <xdr:to>
      <xdr:col>6</xdr:col>
      <xdr:colOff>409575</xdr:colOff>
      <xdr:row>28</xdr:row>
      <xdr:rowOff>114300</xdr:rowOff>
    </xdr:to>
    <xdr:sp>
      <xdr:nvSpPr>
        <xdr:cNvPr id="6" name="Text Box 17"/>
        <xdr:cNvSpPr txBox="1">
          <a:spLocks noChangeArrowheads="1"/>
        </xdr:cNvSpPr>
      </xdr:nvSpPr>
      <xdr:spPr>
        <a:xfrm>
          <a:off x="3819525" y="4105275"/>
          <a:ext cx="1457325" cy="542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PCR eff. is ideally 2.0 (for doubling of DNA at each cycle)</a:t>
          </a:r>
        </a:p>
      </xdr:txBody>
    </xdr:sp>
    <xdr:clientData/>
  </xdr:twoCellAnchor>
  <xdr:twoCellAnchor>
    <xdr:from>
      <xdr:col>4</xdr:col>
      <xdr:colOff>76200</xdr:colOff>
      <xdr:row>26</xdr:row>
      <xdr:rowOff>66675</xdr:rowOff>
    </xdr:from>
    <xdr:to>
      <xdr:col>4</xdr:col>
      <xdr:colOff>314325</xdr:colOff>
      <xdr:row>26</xdr:row>
      <xdr:rowOff>66675</xdr:rowOff>
    </xdr:to>
    <xdr:sp>
      <xdr:nvSpPr>
        <xdr:cNvPr id="7" name="Line 18"/>
        <xdr:cNvSpPr>
          <a:spLocks/>
        </xdr:cNvSpPr>
      </xdr:nvSpPr>
      <xdr:spPr>
        <a:xfrm flipH="1">
          <a:off x="3505200" y="42767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0</xdr:rowOff>
    </xdr:from>
    <xdr:to>
      <xdr:col>2</xdr:col>
      <xdr:colOff>38100</xdr:colOff>
      <xdr:row>25</xdr:row>
      <xdr:rowOff>0</xdr:rowOff>
    </xdr:to>
    <xdr:sp>
      <xdr:nvSpPr>
        <xdr:cNvPr id="8" name="Text Box 19"/>
        <xdr:cNvSpPr txBox="1">
          <a:spLocks noChangeArrowheads="1"/>
        </xdr:cNvSpPr>
      </xdr:nvSpPr>
      <xdr:spPr>
        <a:xfrm>
          <a:off x="9525" y="3562350"/>
          <a:ext cx="1609725"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linear regr. of Ct / ln(DNA):</a:t>
          </a:r>
        </a:p>
      </xdr:txBody>
    </xdr:sp>
    <xdr:clientData/>
  </xdr:twoCellAnchor>
  <xdr:twoCellAnchor>
    <xdr:from>
      <xdr:col>0</xdr:col>
      <xdr:colOff>266700</xdr:colOff>
      <xdr:row>30</xdr:row>
      <xdr:rowOff>9525</xdr:rowOff>
    </xdr:from>
    <xdr:to>
      <xdr:col>6</xdr:col>
      <xdr:colOff>123825</xdr:colOff>
      <xdr:row>34</xdr:row>
      <xdr:rowOff>104775</xdr:rowOff>
    </xdr:to>
    <xdr:sp>
      <xdr:nvSpPr>
        <xdr:cNvPr id="9" name="Text Box 20"/>
        <xdr:cNvSpPr txBox="1">
          <a:spLocks noChangeArrowheads="1"/>
        </xdr:cNvSpPr>
      </xdr:nvSpPr>
      <xdr:spPr>
        <a:xfrm>
          <a:off x="266700" y="4867275"/>
          <a:ext cx="4724400" cy="7429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PCR efficiency calculated for the </a:t>
          </a:r>
          <a:r>
            <a:rPr lang="en-US" cap="none" sz="1000" b="0" i="0" u="sng" baseline="0">
              <a:solidFill>
                <a:srgbClr val="000000"/>
              </a:solidFill>
              <a:latin typeface="Arial"/>
              <a:ea typeface="Arial"/>
              <a:cs typeface="Arial"/>
            </a:rPr>
            <a:t>target gene standard curve</a:t>
          </a:r>
          <a:r>
            <a:rPr lang="en-US" cap="none" sz="1000" b="0" i="0" u="none" baseline="0">
              <a:solidFill>
                <a:srgbClr val="000000"/>
              </a:solidFill>
              <a:latin typeface="Arial"/>
              <a:ea typeface="Arial"/>
              <a:cs typeface="Arial"/>
            </a:rPr>
            <a:t> in this sheet is directly used in sheets 3 and 4 of this template: fold induction and fold induction (tripl.) to calculate up- or downregulation of a certain gene (normalized to a reference gene) for a given treatment as compared to a control.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22</xdr:row>
      <xdr:rowOff>142875</xdr:rowOff>
    </xdr:from>
    <xdr:to>
      <xdr:col>14</xdr:col>
      <xdr:colOff>552450</xdr:colOff>
      <xdr:row>44</xdr:row>
      <xdr:rowOff>28575</xdr:rowOff>
    </xdr:to>
    <xdr:graphicFrame>
      <xdr:nvGraphicFramePr>
        <xdr:cNvPr id="1" name="Chart 1"/>
        <xdr:cNvGraphicFramePr/>
      </xdr:nvGraphicFramePr>
      <xdr:xfrm>
        <a:off x="6143625" y="3705225"/>
        <a:ext cx="4229100" cy="344805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16</xdr:row>
      <xdr:rowOff>133350</xdr:rowOff>
    </xdr:from>
    <xdr:to>
      <xdr:col>3</xdr:col>
      <xdr:colOff>923925</xdr:colOff>
      <xdr:row>18</xdr:row>
      <xdr:rowOff>85725</xdr:rowOff>
    </xdr:to>
    <xdr:sp>
      <xdr:nvSpPr>
        <xdr:cNvPr id="2" name="Text Box 2"/>
        <xdr:cNvSpPr txBox="1">
          <a:spLocks noChangeArrowheads="1"/>
        </xdr:cNvSpPr>
      </xdr:nvSpPr>
      <xdr:spPr>
        <a:xfrm>
          <a:off x="914400" y="2724150"/>
          <a:ext cx="2419350" cy="276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PCR-efficiency = 10 </a:t>
          </a:r>
          <a:r>
            <a:rPr lang="en-US" cap="none" sz="1000" b="0" i="0" u="none" baseline="30000">
              <a:solidFill>
                <a:srgbClr val="000000"/>
              </a:solidFill>
              <a:latin typeface="Arial"/>
              <a:ea typeface="Arial"/>
              <a:cs typeface="Arial"/>
            </a:rPr>
            <a:t>(-1/slope)</a:t>
          </a:r>
        </a:p>
      </xdr:txBody>
    </xdr:sp>
    <xdr:clientData/>
  </xdr:twoCellAnchor>
  <xdr:twoCellAnchor>
    <xdr:from>
      <xdr:col>7</xdr:col>
      <xdr:colOff>581025</xdr:colOff>
      <xdr:row>0</xdr:row>
      <xdr:rowOff>142875</xdr:rowOff>
    </xdr:from>
    <xdr:to>
      <xdr:col>14</xdr:col>
      <xdr:colOff>542925</xdr:colOff>
      <xdr:row>22</xdr:row>
      <xdr:rowOff>9525</xdr:rowOff>
    </xdr:to>
    <xdr:graphicFrame>
      <xdr:nvGraphicFramePr>
        <xdr:cNvPr id="3" name="Chart 3"/>
        <xdr:cNvGraphicFramePr/>
      </xdr:nvGraphicFramePr>
      <xdr:xfrm>
        <a:off x="6134100" y="142875"/>
        <a:ext cx="4229100" cy="34290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26</xdr:row>
      <xdr:rowOff>66675</xdr:rowOff>
    </xdr:from>
    <xdr:to>
      <xdr:col>5</xdr:col>
      <xdr:colOff>666750</xdr:colOff>
      <xdr:row>31</xdr:row>
      <xdr:rowOff>0</xdr:rowOff>
    </xdr:to>
    <xdr:sp>
      <xdr:nvSpPr>
        <xdr:cNvPr id="4" name="Text Box 4"/>
        <xdr:cNvSpPr txBox="1">
          <a:spLocks noChangeArrowheads="1"/>
        </xdr:cNvSpPr>
      </xdr:nvSpPr>
      <xdr:spPr>
        <a:xfrm>
          <a:off x="209550" y="4276725"/>
          <a:ext cx="4724400" cy="7429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PCR efficiency calculated for the </a:t>
          </a:r>
          <a:r>
            <a:rPr lang="en-US" cap="none" sz="1000" b="0" i="0" u="sng" baseline="0">
              <a:solidFill>
                <a:srgbClr val="000000"/>
              </a:solidFill>
              <a:latin typeface="Arial"/>
              <a:ea typeface="Arial"/>
              <a:cs typeface="Arial"/>
            </a:rPr>
            <a:t>reference gene standard curve</a:t>
          </a:r>
          <a:r>
            <a:rPr lang="en-US" cap="none" sz="1000" b="0" i="0" u="none" baseline="0">
              <a:solidFill>
                <a:srgbClr val="000000"/>
              </a:solidFill>
              <a:latin typeface="Arial"/>
              <a:ea typeface="Arial"/>
              <a:cs typeface="Arial"/>
            </a:rPr>
            <a:t> in this sheet is directly used in sheets 3 and 4: fold induction and fold induction (tripl.) to calculate up- or downregulation of a certain gene (normalized to a reference gene) for a given treatment as compared to a control.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20</xdr:row>
      <xdr:rowOff>47625</xdr:rowOff>
    </xdr:from>
    <xdr:to>
      <xdr:col>3</xdr:col>
      <xdr:colOff>800100</xdr:colOff>
      <xdr:row>26</xdr:row>
      <xdr:rowOff>38100</xdr:rowOff>
    </xdr:to>
    <xdr:pic>
      <xdr:nvPicPr>
        <xdr:cNvPr id="1" name="Picture 1"/>
        <xdr:cNvPicPr preferRelativeResize="1">
          <a:picLocks noChangeAspect="1"/>
        </xdr:cNvPicPr>
      </xdr:nvPicPr>
      <xdr:blipFill>
        <a:blip r:embed="rId1"/>
        <a:stretch>
          <a:fillRect/>
        </a:stretch>
      </xdr:blipFill>
      <xdr:spPr>
        <a:xfrm>
          <a:off x="85725" y="3314700"/>
          <a:ext cx="3419475" cy="962025"/>
        </a:xfrm>
        <a:prstGeom prst="rect">
          <a:avLst/>
        </a:prstGeom>
        <a:noFill/>
        <a:ln w="9525" cmpd="sng">
          <a:solidFill>
            <a:srgbClr val="000000"/>
          </a:solidFill>
          <a:headEnd type="none"/>
          <a:tailEnd type="none"/>
        </a:ln>
      </xdr:spPr>
    </xdr:pic>
    <xdr:clientData/>
  </xdr:twoCellAnchor>
  <xdr:twoCellAnchor>
    <xdr:from>
      <xdr:col>6</xdr:col>
      <xdr:colOff>228600</xdr:colOff>
      <xdr:row>1</xdr:row>
      <xdr:rowOff>76200</xdr:rowOff>
    </xdr:from>
    <xdr:to>
      <xdr:col>10</xdr:col>
      <xdr:colOff>742950</xdr:colOff>
      <xdr:row>26</xdr:row>
      <xdr:rowOff>19050</xdr:rowOff>
    </xdr:to>
    <xdr:graphicFrame>
      <xdr:nvGraphicFramePr>
        <xdr:cNvPr id="2" name="Chart 2"/>
        <xdr:cNvGraphicFramePr/>
      </xdr:nvGraphicFramePr>
      <xdr:xfrm>
        <a:off x="5753100" y="238125"/>
        <a:ext cx="4943475" cy="4019550"/>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0</xdr:row>
      <xdr:rowOff>66675</xdr:rowOff>
    </xdr:from>
    <xdr:ext cx="4981575" cy="838200"/>
    <xdr:sp>
      <xdr:nvSpPr>
        <xdr:cNvPr id="3" name="Text Box 3"/>
        <xdr:cNvSpPr txBox="1">
          <a:spLocks noChangeArrowheads="1"/>
        </xdr:cNvSpPr>
      </xdr:nvSpPr>
      <xdr:spPr>
        <a:xfrm>
          <a:off x="57150" y="66675"/>
          <a:ext cx="4981575" cy="8382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Type or copy the Ct-values of your target gene and your reference gene into the yellow cells and the template will calculate the "n-fold of control" accordingly. 
</a:t>
          </a:r>
          <a:r>
            <a:rPr lang="en-US" cap="none" sz="1000" b="0" i="0" u="none" baseline="0">
              <a:solidFill>
                <a:srgbClr val="000000"/>
              </a:solidFill>
              <a:latin typeface="Arial"/>
              <a:ea typeface="Arial"/>
              <a:cs typeface="Arial"/>
            </a:rPr>
            <a:t>If you have more than 4 treatments that you compare with the control you have to extend the columns respectively (and you have to click on the columns in the graph to alter the data source accordingly)</a:t>
          </a:r>
        </a:p>
      </xdr:txBody>
    </xdr:sp>
    <xdr:clientData/>
  </xdr:oneCellAnchor>
  <xdr:twoCellAnchor>
    <xdr:from>
      <xdr:col>0</xdr:col>
      <xdr:colOff>0</xdr:colOff>
      <xdr:row>28</xdr:row>
      <xdr:rowOff>0</xdr:rowOff>
    </xdr:from>
    <xdr:to>
      <xdr:col>5</xdr:col>
      <xdr:colOff>1000125</xdr:colOff>
      <xdr:row>31</xdr:row>
      <xdr:rowOff>76200</xdr:rowOff>
    </xdr:to>
    <xdr:sp>
      <xdr:nvSpPr>
        <xdr:cNvPr id="4" name="Text Box 16"/>
        <xdr:cNvSpPr txBox="1">
          <a:spLocks noChangeArrowheads="1"/>
        </xdr:cNvSpPr>
      </xdr:nvSpPr>
      <xdr:spPr>
        <a:xfrm>
          <a:off x="0" y="4562475"/>
          <a:ext cx="5238750" cy="561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Citation: </a:t>
          </a:r>
          <a:r>
            <a:rPr lang="en-US" cap="none" sz="1000" b="0" i="1" u="none" baseline="0">
              <a:solidFill>
                <a:srgbClr val="000000"/>
              </a:solidFill>
              <a:latin typeface="Arial"/>
              <a:ea typeface="Arial"/>
              <a:cs typeface="Arial"/>
            </a:rPr>
            <a:t>Pfaffl MW: A new mathematical model for relative quantification in real-time RT-PCR. Nucl Acids Res 2001, 29(9):e45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15</xdr:row>
      <xdr:rowOff>9525</xdr:rowOff>
    </xdr:from>
    <xdr:to>
      <xdr:col>3</xdr:col>
      <xdr:colOff>476250</xdr:colOff>
      <xdr:row>20</xdr:row>
      <xdr:rowOff>38100</xdr:rowOff>
    </xdr:to>
    <xdr:pic>
      <xdr:nvPicPr>
        <xdr:cNvPr id="1" name="Picture 6"/>
        <xdr:cNvPicPr preferRelativeResize="1">
          <a:picLocks noChangeAspect="1"/>
        </xdr:cNvPicPr>
      </xdr:nvPicPr>
      <xdr:blipFill>
        <a:blip r:embed="rId1"/>
        <a:stretch>
          <a:fillRect/>
        </a:stretch>
      </xdr:blipFill>
      <xdr:spPr>
        <a:xfrm>
          <a:off x="47625" y="2466975"/>
          <a:ext cx="2962275" cy="838200"/>
        </a:xfrm>
        <a:prstGeom prst="rect">
          <a:avLst/>
        </a:prstGeom>
        <a:noFill/>
        <a:ln w="9525" cmpd="sng">
          <a:solidFill>
            <a:srgbClr val="000000"/>
          </a:solidFill>
          <a:headEnd type="none"/>
          <a:tailEnd type="none"/>
        </a:ln>
      </xdr:spPr>
    </xdr:pic>
    <xdr:clientData/>
  </xdr:twoCellAnchor>
  <xdr:twoCellAnchor>
    <xdr:from>
      <xdr:col>3</xdr:col>
      <xdr:colOff>676275</xdr:colOff>
      <xdr:row>14</xdr:row>
      <xdr:rowOff>57150</xdr:rowOff>
    </xdr:from>
    <xdr:to>
      <xdr:col>9</xdr:col>
      <xdr:colOff>819150</xdr:colOff>
      <xdr:row>35</xdr:row>
      <xdr:rowOff>123825</xdr:rowOff>
    </xdr:to>
    <xdr:graphicFrame>
      <xdr:nvGraphicFramePr>
        <xdr:cNvPr id="2" name="Chart 7"/>
        <xdr:cNvGraphicFramePr/>
      </xdr:nvGraphicFramePr>
      <xdr:xfrm>
        <a:off x="3209925" y="2352675"/>
        <a:ext cx="4552950" cy="34671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0</xdr:row>
      <xdr:rowOff>47625</xdr:rowOff>
    </xdr:from>
    <xdr:to>
      <xdr:col>9</xdr:col>
      <xdr:colOff>781050</xdr:colOff>
      <xdr:row>3</xdr:row>
      <xdr:rowOff>104775</xdr:rowOff>
    </xdr:to>
    <xdr:sp>
      <xdr:nvSpPr>
        <xdr:cNvPr id="3" name="Text Box 8"/>
        <xdr:cNvSpPr txBox="1">
          <a:spLocks noChangeArrowheads="1"/>
        </xdr:cNvSpPr>
      </xdr:nvSpPr>
      <xdr:spPr>
        <a:xfrm>
          <a:off x="66675" y="47625"/>
          <a:ext cx="7658100" cy="5429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You can use this template if you have triplicates of your samples. Copying the Ct-values into the yellow cells will calculate the mean values and standard deviations for n-fold of control (please note that the calculation is based on three separate cDNA samples and not on performing the qPCR three times with the same cDNA 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6"/>
  <sheetViews>
    <sheetView tabSelected="1" zoomScalePageLayoutView="0" workbookViewId="0" topLeftCell="A1">
      <selection activeCell="C42" sqref="C42"/>
    </sheetView>
  </sheetViews>
  <sheetFormatPr defaultColWidth="9.140625" defaultRowHeight="12.75"/>
  <cols>
    <col min="1" max="1" width="9.421875" style="0" customWidth="1"/>
    <col min="2" max="2" width="14.28125" style="0" customWidth="1"/>
    <col min="3" max="3" width="11.421875" style="0" customWidth="1"/>
    <col min="4" max="4" width="16.28125" style="0" customWidth="1"/>
    <col min="5" max="5" width="11.421875" style="0" customWidth="1"/>
    <col min="6" max="6" width="10.140625" style="0" customWidth="1"/>
  </cols>
  <sheetData>
    <row r="1" ht="12.75">
      <c r="B1" s="3" t="s">
        <v>6</v>
      </c>
    </row>
    <row r="2" spans="2:5" ht="12.75">
      <c r="B2" s="27" t="s">
        <v>28</v>
      </c>
      <c r="C2" s="33"/>
      <c r="D2" s="33"/>
      <c r="E2" s="33"/>
    </row>
    <row r="15" ht="12.75">
      <c r="D15" t="s">
        <v>1</v>
      </c>
    </row>
    <row r="16" spans="2:9" ht="12.75">
      <c r="B16" s="7" t="s">
        <v>0</v>
      </c>
      <c r="C16" s="7"/>
      <c r="D16" s="7" t="s">
        <v>7</v>
      </c>
      <c r="F16" s="22"/>
      <c r="G16" s="22"/>
      <c r="H16" s="22"/>
      <c r="I16" s="22"/>
    </row>
    <row r="17" spans="1:9" ht="12.75">
      <c r="A17" t="s">
        <v>30</v>
      </c>
      <c r="B17" s="37" t="s">
        <v>36</v>
      </c>
      <c r="C17" t="s">
        <v>5</v>
      </c>
      <c r="D17" s="37" t="s">
        <v>14</v>
      </c>
      <c r="F17" s="22"/>
      <c r="H17" s="22"/>
      <c r="I17" s="22"/>
    </row>
    <row r="18" spans="1:9" ht="12.75">
      <c r="A18" t="s">
        <v>35</v>
      </c>
      <c r="B18" s="8">
        <v>1</v>
      </c>
      <c r="C18" s="5">
        <f>LN(B18)</f>
        <v>0</v>
      </c>
      <c r="D18" s="33">
        <v>30.720778</v>
      </c>
      <c r="F18" s="22"/>
      <c r="G18" s="22"/>
      <c r="H18" s="22"/>
      <c r="I18" s="22"/>
    </row>
    <row r="19" spans="1:9" ht="12.75">
      <c r="A19" t="s">
        <v>31</v>
      </c>
      <c r="B19" s="8">
        <f>B18/3</f>
        <v>0.3333333333333333</v>
      </c>
      <c r="C19" s="5">
        <f>LN(B19)</f>
        <v>-1.0986122886681098</v>
      </c>
      <c r="D19" s="33">
        <v>34.119667</v>
      </c>
      <c r="F19" s="23"/>
      <c r="G19" s="22"/>
      <c r="H19" s="22"/>
      <c r="I19" s="22"/>
    </row>
    <row r="20" spans="1:9" ht="12.75">
      <c r="A20" t="s">
        <v>32</v>
      </c>
      <c r="B20" s="8">
        <f>B19/3</f>
        <v>0.1111111111111111</v>
      </c>
      <c r="C20" s="5">
        <f>LN(B20)</f>
        <v>-2.1972245773362196</v>
      </c>
      <c r="D20" s="8">
        <v>37</v>
      </c>
      <c r="F20" s="23"/>
      <c r="G20" s="23"/>
      <c r="H20" s="22"/>
      <c r="I20" s="22"/>
    </row>
    <row r="21" spans="1:9" ht="12.75">
      <c r="A21" t="s">
        <v>33</v>
      </c>
      <c r="B21" s="8">
        <f>B20/3</f>
        <v>0.037037037037037035</v>
      </c>
      <c r="C21" s="5">
        <f>LN(B21)</f>
        <v>-3.295836866004329</v>
      </c>
      <c r="D21" s="8">
        <v>39.5</v>
      </c>
      <c r="F21" s="23"/>
      <c r="G21" s="23"/>
      <c r="H21" s="24"/>
      <c r="I21" s="22"/>
    </row>
    <row r="22" spans="1:9" ht="12.75">
      <c r="A22" t="s">
        <v>34</v>
      </c>
      <c r="B22" s="8">
        <f>B21/3</f>
        <v>0.012345679012345678</v>
      </c>
      <c r="C22" s="5">
        <f>LN(B22)</f>
        <v>-4.394449154672439</v>
      </c>
      <c r="D22" s="8">
        <v>42</v>
      </c>
      <c r="F22" s="23"/>
      <c r="G22" s="23"/>
      <c r="H22" s="24"/>
      <c r="I22" s="22"/>
    </row>
    <row r="23" spans="2:11" ht="12.75">
      <c r="B23" s="11"/>
      <c r="C23" s="19" t="s">
        <v>9</v>
      </c>
      <c r="D23" s="17">
        <f>LINEST(D18:D22,C18:C22)</f>
        <v>-2.5430970769379675</v>
      </c>
      <c r="E23" t="s">
        <v>37</v>
      </c>
      <c r="F23" s="22"/>
      <c r="G23" s="23"/>
      <c r="H23" s="22"/>
      <c r="I23" s="22"/>
      <c r="K23" s="9"/>
    </row>
    <row r="24" spans="2:11" ht="12.75">
      <c r="B24" s="12"/>
      <c r="C24" s="16" t="s">
        <v>10</v>
      </c>
      <c r="D24" s="18">
        <f>INDEX(LINEST(D18:D22,C18:C22),2)</f>
        <v>31.080333599999996</v>
      </c>
      <c r="E24" s="10"/>
      <c r="F24" s="22"/>
      <c r="G24" s="23"/>
      <c r="H24" s="22"/>
      <c r="I24" s="22"/>
      <c r="K24" s="9"/>
    </row>
    <row r="25" spans="2:11" ht="12.75">
      <c r="B25" s="13"/>
      <c r="C25" s="14" t="s">
        <v>11</v>
      </c>
      <c r="D25" s="15"/>
      <c r="E25" s="16"/>
      <c r="F25" s="22"/>
      <c r="G25" s="25"/>
      <c r="H25" s="22"/>
      <c r="I25" s="22"/>
      <c r="K25" s="9"/>
    </row>
    <row r="26" spans="2:11" ht="12.75">
      <c r="B26" s="39" t="s">
        <v>13</v>
      </c>
      <c r="C26" s="40"/>
      <c r="D26" s="20">
        <f>D23*LN(10)</f>
        <v>-5.8556974193940965</v>
      </c>
      <c r="F26" s="22"/>
      <c r="G26" s="22"/>
      <c r="H26" s="22"/>
      <c r="I26" s="22"/>
      <c r="K26" s="9"/>
    </row>
    <row r="27" spans="2:11" ht="12.75">
      <c r="B27" s="41" t="s">
        <v>12</v>
      </c>
      <c r="C27" s="42"/>
      <c r="D27" s="21">
        <f>POWER(10,-1/D26)</f>
        <v>1.4817462992602253</v>
      </c>
      <c r="F27" s="22"/>
      <c r="G27" s="22"/>
      <c r="H27" s="22"/>
      <c r="I27" s="22"/>
      <c r="K27" s="9"/>
    </row>
    <row r="28" ht="12.75">
      <c r="G28" s="2"/>
    </row>
    <row r="33" ht="12.75">
      <c r="B33" s="22"/>
    </row>
    <row r="36" ht="12.75">
      <c r="B36" s="1"/>
    </row>
    <row r="39" ht="12.75">
      <c r="C39" s="1"/>
    </row>
    <row r="51" ht="12.75">
      <c r="B51" s="2"/>
    </row>
    <row r="53" ht="12.75">
      <c r="B53" s="2"/>
    </row>
    <row r="54" ht="12.75">
      <c r="C54" s="2"/>
    </row>
    <row r="56" ht="12.75">
      <c r="C56" s="2"/>
    </row>
  </sheetData>
  <sheetProtection/>
  <mergeCells count="2">
    <mergeCell ref="B26:C26"/>
    <mergeCell ref="B27:C27"/>
  </mergeCells>
  <printOptions/>
  <pageMargins left="0.787401575" right="0.787401575" top="0.984251969" bottom="0.984251969"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D38" sqref="D38"/>
    </sheetView>
  </sheetViews>
  <sheetFormatPr defaultColWidth="9.140625" defaultRowHeight="12.75"/>
  <cols>
    <col min="1" max="1" width="11.421875" style="0" customWidth="1"/>
    <col min="2" max="2" width="13.28125" style="0" customWidth="1"/>
    <col min="3" max="3" width="11.421875" style="0" customWidth="1"/>
    <col min="4" max="4" width="16.28125" style="0" customWidth="1"/>
    <col min="5" max="5" width="11.57421875" style="0" customWidth="1"/>
    <col min="6" max="6" width="10.140625" style="0" customWidth="1"/>
  </cols>
  <sheetData>
    <row r="1" spans="1:2" ht="12.75">
      <c r="A1" s="29" t="s">
        <v>29</v>
      </c>
      <c r="B1" s="3" t="s">
        <v>6</v>
      </c>
    </row>
    <row r="2" spans="2:5" ht="12.75">
      <c r="B2" s="27" t="s">
        <v>28</v>
      </c>
      <c r="C2" s="33"/>
      <c r="D2" s="33"/>
      <c r="E2" s="33"/>
    </row>
    <row r="3" ht="12.75">
      <c r="D3" t="s">
        <v>1</v>
      </c>
    </row>
    <row r="4" spans="2:6" ht="12.75">
      <c r="B4" s="7" t="s">
        <v>0</v>
      </c>
      <c r="C4" s="7"/>
      <c r="D4" s="7" t="s">
        <v>7</v>
      </c>
      <c r="F4" s="22"/>
    </row>
    <row r="5" spans="1:6" ht="12.75">
      <c r="A5" t="s">
        <v>30</v>
      </c>
      <c r="B5" s="7" t="s">
        <v>21</v>
      </c>
      <c r="C5" t="s">
        <v>5</v>
      </c>
      <c r="D5" s="7" t="s">
        <v>14</v>
      </c>
      <c r="F5" s="22"/>
    </row>
    <row r="6" spans="1:6" ht="12.75">
      <c r="A6" t="s">
        <v>35</v>
      </c>
      <c r="B6" s="8">
        <v>1</v>
      </c>
      <c r="C6" s="5">
        <f>LN(B6)</f>
        <v>0</v>
      </c>
      <c r="D6" s="33">
        <v>11.594465</v>
      </c>
      <c r="F6" s="22"/>
    </row>
    <row r="7" spans="1:6" ht="12.75">
      <c r="A7" t="s">
        <v>31</v>
      </c>
      <c r="B7" s="8">
        <f>B6/3</f>
        <v>0.3333333333333333</v>
      </c>
      <c r="C7" s="5">
        <f>LN(B7)</f>
        <v>-1.0986122886681098</v>
      </c>
      <c r="D7" s="33">
        <v>14.926556</v>
      </c>
      <c r="F7" s="23"/>
    </row>
    <row r="8" spans="1:6" ht="12.75">
      <c r="A8" t="s">
        <v>32</v>
      </c>
      <c r="B8" s="8">
        <f>B7/3</f>
        <v>0.1111111111111111</v>
      </c>
      <c r="C8" s="5">
        <f>LN(B8)</f>
        <v>-2.1972245773362196</v>
      </c>
      <c r="D8" s="33">
        <v>16.925844</v>
      </c>
      <c r="F8" s="23"/>
    </row>
    <row r="9" spans="1:6" ht="12.75">
      <c r="A9" t="s">
        <v>33</v>
      </c>
      <c r="B9" s="8">
        <f>B8/3</f>
        <v>0.037037037037037035</v>
      </c>
      <c r="C9" s="5">
        <f>LN(B9)</f>
        <v>-3.295836866004329</v>
      </c>
      <c r="D9" s="33">
        <v>18.627031</v>
      </c>
      <c r="F9" s="23"/>
    </row>
    <row r="10" spans="1:9" ht="12.75">
      <c r="A10" t="s">
        <v>34</v>
      </c>
      <c r="B10" s="8">
        <f>B9/3</f>
        <v>0.012345679012345678</v>
      </c>
      <c r="C10" s="5">
        <f>LN(B10)</f>
        <v>-4.394449154672439</v>
      </c>
      <c r="D10" s="33">
        <v>19.891602</v>
      </c>
      <c r="F10" s="23"/>
      <c r="G10" s="23"/>
      <c r="H10" s="24"/>
      <c r="I10" s="22"/>
    </row>
    <row r="11" spans="2:9" ht="12.75">
      <c r="B11" s="11" t="s">
        <v>8</v>
      </c>
      <c r="C11" s="19" t="s">
        <v>9</v>
      </c>
      <c r="D11" s="17">
        <f>LINEST(D6:D10,C6:C10)</f>
        <v>-1.847307663434578</v>
      </c>
      <c r="E11" s="10"/>
      <c r="F11" s="22"/>
      <c r="G11" s="23"/>
      <c r="H11" s="22"/>
      <c r="I11" s="22"/>
    </row>
    <row r="12" spans="2:9" ht="12.75">
      <c r="B12" s="12"/>
      <c r="C12" s="16" t="s">
        <v>10</v>
      </c>
      <c r="D12" s="18">
        <f>INDEX(LINEST(D6:D10,C6:C10),2)</f>
        <v>12.334149799999999</v>
      </c>
      <c r="E12" s="10"/>
      <c r="F12" s="22"/>
      <c r="G12" s="23"/>
      <c r="H12" s="22"/>
      <c r="I12" s="22"/>
    </row>
    <row r="13" spans="2:9" ht="12.75">
      <c r="B13" s="13"/>
      <c r="C13" s="14" t="s">
        <v>11</v>
      </c>
      <c r="D13" s="15"/>
      <c r="E13" s="16"/>
      <c r="F13" s="22"/>
      <c r="G13" s="25"/>
      <c r="H13" s="22"/>
      <c r="I13" s="22"/>
    </row>
    <row r="14" spans="2:9" ht="12.75">
      <c r="B14" s="39" t="s">
        <v>13</v>
      </c>
      <c r="C14" s="40"/>
      <c r="D14" s="20">
        <f>D11*LN(10)</f>
        <v>-4.253583087998122</v>
      </c>
      <c r="F14" s="22"/>
      <c r="G14" s="22"/>
      <c r="H14" s="22"/>
      <c r="I14" s="22"/>
    </row>
    <row r="15" spans="2:9" ht="12.75">
      <c r="B15" s="41" t="s">
        <v>12</v>
      </c>
      <c r="C15" s="42"/>
      <c r="D15" s="21">
        <f>POWER(10,-1/D14)</f>
        <v>1.7182878257960277</v>
      </c>
      <c r="F15" s="22"/>
      <c r="G15" s="22"/>
      <c r="H15" s="22"/>
      <c r="I15" s="22"/>
    </row>
    <row r="16" spans="4:7" ht="12.75">
      <c r="D16" t="s">
        <v>2</v>
      </c>
      <c r="G16" s="2"/>
    </row>
    <row r="21" ht="12.75">
      <c r="B21" t="s">
        <v>3</v>
      </c>
    </row>
    <row r="24" ht="12.75">
      <c r="B24" s="1"/>
    </row>
    <row r="27" ht="12.75">
      <c r="C27" s="1"/>
    </row>
    <row r="39" ht="12.75">
      <c r="B39" s="2"/>
    </row>
    <row r="41" ht="12.75">
      <c r="B41" s="2"/>
    </row>
    <row r="42" ht="12.75">
      <c r="C42" s="2"/>
    </row>
    <row r="44" ht="12.75">
      <c r="C44" s="2"/>
    </row>
  </sheetData>
  <sheetProtection/>
  <mergeCells count="2">
    <mergeCell ref="B14:C14"/>
    <mergeCell ref="B15:C15"/>
  </mergeCells>
  <printOptions/>
  <pageMargins left="0.787401575" right="0.787401575" top="0.984251969" bottom="0.984251969"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H36" sqref="H36"/>
    </sheetView>
  </sheetViews>
  <sheetFormatPr defaultColWidth="9.140625" defaultRowHeight="12.75"/>
  <cols>
    <col min="1" max="1" width="14.421875" style="0" customWidth="1"/>
    <col min="2" max="2" width="11.421875" style="0" customWidth="1"/>
    <col min="3" max="3" width="14.7109375" style="0" customWidth="1"/>
    <col min="4" max="4" width="13.8515625" style="0" customWidth="1"/>
    <col min="5" max="5" width="9.140625" style="0" customWidth="1"/>
    <col min="6" max="6" width="19.28125" style="0" customWidth="1"/>
    <col min="7" max="7" width="14.8515625" style="0" customWidth="1"/>
    <col min="8" max="8" width="16.421875" style="0" customWidth="1"/>
    <col min="9" max="10" width="17.57421875" style="0" customWidth="1"/>
    <col min="11" max="11" width="17.8515625" style="0" customWidth="1"/>
    <col min="12" max="12" width="17.7109375" style="0" customWidth="1"/>
  </cols>
  <sheetData>
    <row r="2" ht="12.75">
      <c r="A2" s="28"/>
    </row>
    <row r="3" ht="12.75">
      <c r="A3" s="28"/>
    </row>
    <row r="4" ht="12.75">
      <c r="A4" s="28"/>
    </row>
    <row r="5" ht="12.75">
      <c r="A5" s="28"/>
    </row>
    <row r="6" ht="12.75">
      <c r="A6" s="28"/>
    </row>
    <row r="7" spans="1:12" ht="12.75">
      <c r="A7" s="27" t="s">
        <v>28</v>
      </c>
      <c r="B7" s="33"/>
      <c r="C7" s="33"/>
      <c r="D7" s="33"/>
      <c r="E7" s="5"/>
      <c r="F7" s="5"/>
      <c r="G7" s="5"/>
      <c r="H7" s="5"/>
      <c r="I7" s="5"/>
      <c r="J7" s="5"/>
      <c r="K7" s="5"/>
      <c r="L7" s="5"/>
    </row>
    <row r="8" spans="2:12" ht="12.75">
      <c r="B8" s="3" t="s">
        <v>15</v>
      </c>
      <c r="C8" s="3" t="s">
        <v>24</v>
      </c>
      <c r="E8" s="5"/>
      <c r="F8" s="5"/>
      <c r="G8" s="5"/>
      <c r="H8" s="5"/>
      <c r="I8" s="5"/>
      <c r="J8" s="5"/>
      <c r="K8" s="5"/>
      <c r="L8" s="5"/>
    </row>
    <row r="9" spans="1:12" ht="15.75" customHeight="1">
      <c r="A9" s="34" t="s">
        <v>12</v>
      </c>
      <c r="B9" s="35">
        <f>'target standard curve+PCR eff.'!D27</f>
        <v>1.4817462992602253</v>
      </c>
      <c r="C9" s="35">
        <f>'refer. standard curve+PCR eff.'!D15</f>
        <v>1.7182878257960277</v>
      </c>
      <c r="E9" s="5"/>
      <c r="F9" s="5"/>
      <c r="G9" s="5"/>
      <c r="H9" s="5"/>
      <c r="I9" s="5"/>
      <c r="J9" s="5"/>
      <c r="K9" s="5"/>
      <c r="L9" s="5"/>
    </row>
    <row r="10" spans="1:12" ht="12" customHeight="1">
      <c r="A10" s="3" t="s">
        <v>18</v>
      </c>
      <c r="B10" s="26" t="s">
        <v>22</v>
      </c>
      <c r="C10" s="26" t="s">
        <v>23</v>
      </c>
      <c r="D10" s="28" t="s">
        <v>4</v>
      </c>
      <c r="E10" s="5"/>
      <c r="F10" s="5"/>
      <c r="G10" s="5"/>
      <c r="H10" s="5"/>
      <c r="I10" s="5"/>
      <c r="J10" s="5"/>
      <c r="K10" s="5"/>
      <c r="L10" s="5"/>
    </row>
    <row r="11" spans="1:12" ht="12.75">
      <c r="A11" s="27" t="s">
        <v>16</v>
      </c>
      <c r="B11" s="8">
        <v>31.43</v>
      </c>
      <c r="C11" s="8">
        <v>8.65</v>
      </c>
      <c r="D11">
        <f>POWER(B$9,B$11-B11)/POWER(C$9,C$11-C11)</f>
        <v>1</v>
      </c>
      <c r="E11" s="5"/>
      <c r="F11" s="5"/>
      <c r="G11" s="5"/>
      <c r="H11" s="5"/>
      <c r="I11" s="5"/>
      <c r="J11" s="5"/>
      <c r="K11" s="5"/>
      <c r="L11" s="5"/>
    </row>
    <row r="12" spans="1:12" ht="12.75">
      <c r="A12" s="27" t="s">
        <v>17</v>
      </c>
      <c r="B12" s="36">
        <v>27.35</v>
      </c>
      <c r="C12" s="8">
        <v>7.78</v>
      </c>
      <c r="D12">
        <f>POWER(B$9,B$11-B12)/POWER(C$9,C$11-C12)</f>
        <v>3.106160328622342</v>
      </c>
      <c r="E12" s="5"/>
      <c r="F12" s="5"/>
      <c r="G12" s="5"/>
      <c r="H12" s="5"/>
      <c r="I12" s="5"/>
      <c r="J12" s="5"/>
      <c r="K12" s="5"/>
      <c r="L12" s="5"/>
    </row>
    <row r="13" spans="1:12" ht="12.75">
      <c r="A13" s="27" t="s">
        <v>19</v>
      </c>
      <c r="B13" s="8">
        <v>28.32</v>
      </c>
      <c r="C13" s="8">
        <v>7.88</v>
      </c>
      <c r="D13">
        <f>POWER(B$9,B$11-B13)/POWER(C$9,C$11-C13)</f>
        <v>2.2391481256313943</v>
      </c>
      <c r="E13" s="5"/>
      <c r="F13" s="5"/>
      <c r="G13" s="5"/>
      <c r="H13" s="5"/>
      <c r="I13" s="5"/>
      <c r="J13" s="5"/>
      <c r="K13" s="5"/>
      <c r="L13" s="5"/>
    </row>
    <row r="14" spans="1:12" ht="12.75">
      <c r="A14" s="27" t="s">
        <v>20</v>
      </c>
      <c r="B14" s="8">
        <v>27.84</v>
      </c>
      <c r="C14" s="8">
        <v>7.83</v>
      </c>
      <c r="D14">
        <f>POWER(B$9,B$11-B14)/POWER(C$9,C$11-C14)</f>
        <v>2.6320823759224448</v>
      </c>
      <c r="E14" s="5"/>
      <c r="F14" s="5"/>
      <c r="G14" s="5"/>
      <c r="H14" s="5"/>
      <c r="I14" s="5"/>
      <c r="J14" s="5"/>
      <c r="K14" s="5"/>
      <c r="L14" s="5"/>
    </row>
    <row r="15" spans="1:12" ht="12.75">
      <c r="A15" s="27" t="s">
        <v>38</v>
      </c>
      <c r="B15" s="8">
        <v>30.48</v>
      </c>
      <c r="C15" s="8">
        <v>8.64</v>
      </c>
      <c r="D15">
        <f>POWER(B$9,B$11-B15)/POWER(C$9,C$11-C15)</f>
        <v>1.4450544094874525</v>
      </c>
      <c r="E15" s="5"/>
      <c r="F15" s="5"/>
      <c r="G15" s="5"/>
      <c r="H15" s="5"/>
      <c r="I15" s="5"/>
      <c r="J15" s="5"/>
      <c r="K15" s="5"/>
      <c r="L15" s="5"/>
    </row>
    <row r="16" spans="2:12" ht="12.75">
      <c r="B16" s="7"/>
      <c r="C16" s="7"/>
      <c r="E16" s="5"/>
      <c r="F16" s="5"/>
      <c r="G16" s="5"/>
      <c r="H16" s="5"/>
      <c r="I16" s="5"/>
      <c r="J16" s="5"/>
      <c r="K16" s="5"/>
      <c r="L16" s="5"/>
    </row>
    <row r="17" spans="4:12" ht="12.75">
      <c r="D17" s="5"/>
      <c r="E17" s="6"/>
      <c r="F17" s="6"/>
      <c r="G17" s="6"/>
      <c r="H17" s="6"/>
      <c r="I17" s="6"/>
      <c r="J17" s="6"/>
      <c r="K17" s="6"/>
      <c r="L17" s="6"/>
    </row>
    <row r="18" spans="5:12" ht="12.75">
      <c r="E18" s="5"/>
      <c r="F18" s="5"/>
      <c r="G18" s="5"/>
      <c r="H18" s="5"/>
      <c r="I18" s="5"/>
      <c r="J18" s="5"/>
      <c r="K18" s="5"/>
      <c r="L18" s="5"/>
    </row>
    <row r="20" ht="12.75">
      <c r="A20" s="4"/>
    </row>
  </sheetData>
  <sheetProtection/>
  <printOptions/>
  <pageMargins left="0.787401575" right="0.787401575" top="0.984251969" bottom="0.984251969"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5:O42"/>
  <sheetViews>
    <sheetView zoomScalePageLayoutView="0" workbookViewId="0" topLeftCell="A1">
      <selection activeCell="D30" sqref="D30"/>
    </sheetView>
  </sheetViews>
  <sheetFormatPr defaultColWidth="9.140625" defaultRowHeight="12.75"/>
  <cols>
    <col min="1" max="1" width="16.00390625" style="0" customWidth="1"/>
    <col min="2" max="2" width="11.421875" style="0" customWidth="1"/>
    <col min="3" max="4" width="10.57421875" style="0" bestFit="1" customWidth="1"/>
    <col min="5" max="5" width="12.00390625" style="0" bestFit="1" customWidth="1"/>
    <col min="6" max="6" width="14.8515625" style="0" bestFit="1" customWidth="1"/>
    <col min="7" max="8" width="8.28125" style="0" bestFit="1" customWidth="1"/>
    <col min="9" max="9" width="12.140625" style="0" bestFit="1" customWidth="1"/>
    <col min="10" max="10" width="12.8515625" style="0" customWidth="1"/>
    <col min="11" max="13" width="15.421875" style="0" bestFit="1" customWidth="1"/>
    <col min="14" max="14" width="13.57421875" style="0" bestFit="1" customWidth="1"/>
    <col min="15" max="15" width="12.00390625" style="0" bestFit="1" customWidth="1"/>
  </cols>
  <sheetData>
    <row r="5" spans="1:13" ht="12.75">
      <c r="A5" s="27" t="s">
        <v>28</v>
      </c>
      <c r="B5" s="33"/>
      <c r="C5" s="33"/>
      <c r="D5" s="33"/>
      <c r="E5" s="5"/>
      <c r="F5" s="5"/>
      <c r="G5" s="5"/>
      <c r="H5" s="5"/>
      <c r="I5" s="5"/>
      <c r="J5" s="5"/>
      <c r="K5" s="5"/>
      <c r="L5" s="5"/>
      <c r="M5" s="5"/>
    </row>
    <row r="6" spans="2:13" ht="12.75">
      <c r="B6" s="30" t="s">
        <v>15</v>
      </c>
      <c r="C6" s="30"/>
      <c r="D6" s="30"/>
      <c r="F6" s="30" t="s">
        <v>24</v>
      </c>
      <c r="G6" s="30"/>
      <c r="H6" s="30"/>
      <c r="K6" s="5"/>
      <c r="L6" s="5"/>
      <c r="M6" s="5"/>
    </row>
    <row r="7" spans="1:15" ht="15.75" customHeight="1">
      <c r="A7" s="29" t="s">
        <v>12</v>
      </c>
      <c r="B7" s="31">
        <f>'target standard curve+PCR eff.'!D27</f>
        <v>1.4817462992602253</v>
      </c>
      <c r="C7" s="31"/>
      <c r="D7" s="31"/>
      <c r="E7" s="7" t="s">
        <v>26</v>
      </c>
      <c r="F7" s="31">
        <f>'refer. standard curve+PCR eff.'!D15</f>
        <v>1.7182878257960277</v>
      </c>
      <c r="G7" s="31"/>
      <c r="H7" s="31"/>
      <c r="I7" s="7" t="s">
        <v>26</v>
      </c>
      <c r="J7" s="7"/>
      <c r="K7" s="9"/>
      <c r="L7" s="9"/>
      <c r="M7" s="9"/>
      <c r="N7" s="7" t="s">
        <v>26</v>
      </c>
      <c r="O7" s="7"/>
    </row>
    <row r="8" spans="1:15" ht="12" customHeight="1">
      <c r="A8" s="3" t="s">
        <v>18</v>
      </c>
      <c r="B8" s="26" t="s">
        <v>39</v>
      </c>
      <c r="C8" s="26" t="s">
        <v>40</v>
      </c>
      <c r="D8" s="26" t="s">
        <v>41</v>
      </c>
      <c r="E8" s="26" t="s">
        <v>22</v>
      </c>
      <c r="F8" s="26" t="s">
        <v>42</v>
      </c>
      <c r="G8" s="26" t="s">
        <v>43</v>
      </c>
      <c r="H8" s="26" t="s">
        <v>44</v>
      </c>
      <c r="I8" s="26" t="s">
        <v>23</v>
      </c>
      <c r="J8" s="26"/>
      <c r="K8" s="32" t="s">
        <v>45</v>
      </c>
      <c r="L8" s="32" t="s">
        <v>46</v>
      </c>
      <c r="M8" s="32" t="s">
        <v>47</v>
      </c>
      <c r="N8" s="32" t="s">
        <v>25</v>
      </c>
      <c r="O8" s="32" t="s">
        <v>27</v>
      </c>
    </row>
    <row r="9" spans="1:15" ht="12.75">
      <c r="A9" s="27" t="s">
        <v>16</v>
      </c>
      <c r="B9" s="8">
        <v>32.16</v>
      </c>
      <c r="C9" s="8">
        <v>32</v>
      </c>
      <c r="D9" s="8">
        <v>32.2</v>
      </c>
      <c r="E9" s="9">
        <f>AVERAGE(B9:D9)</f>
        <v>32.12</v>
      </c>
      <c r="F9" s="8">
        <v>26.77</v>
      </c>
      <c r="G9" s="8">
        <v>26.77</v>
      </c>
      <c r="H9" s="8">
        <v>26.77</v>
      </c>
      <c r="I9" s="7">
        <f>AVERAGE(F9:H9)</f>
        <v>26.77</v>
      </c>
      <c r="J9" s="7"/>
      <c r="K9" s="7">
        <f>POWER(B$7,B$9-B9)/POWER(F$7,F$9-F9)</f>
        <v>1</v>
      </c>
      <c r="L9" s="7">
        <f>POWER(B$7,C$9-C9)/POWER(F$7,G$9-G9)</f>
        <v>1</v>
      </c>
      <c r="M9" s="7">
        <f>POWER(B$7,D$9-D9)/POWER(F$7,H$9-H9)</f>
        <v>1</v>
      </c>
      <c r="N9" s="9">
        <f>AVERAGE(K9:M9)</f>
        <v>1</v>
      </c>
      <c r="O9" s="7">
        <f>STDEV(K9:M9)</f>
        <v>0</v>
      </c>
    </row>
    <row r="10" spans="1:15" ht="12.75">
      <c r="A10" s="27" t="s">
        <v>17</v>
      </c>
      <c r="B10" s="36">
        <v>31</v>
      </c>
      <c r="C10" s="36">
        <v>30.5</v>
      </c>
      <c r="D10" s="36">
        <v>30.7</v>
      </c>
      <c r="E10" s="9">
        <f>AVERAGE(B10:D10)</f>
        <v>30.733333333333334</v>
      </c>
      <c r="F10" s="8">
        <v>27.85</v>
      </c>
      <c r="G10" s="8">
        <v>27.85</v>
      </c>
      <c r="H10" s="8">
        <v>27.85</v>
      </c>
      <c r="I10" s="7">
        <f>AVERAGE(F10:H10)</f>
        <v>27.850000000000005</v>
      </c>
      <c r="J10" s="7"/>
      <c r="K10" s="7">
        <f>POWER(B$7,B$9-B10)/POWER(F$7,F$9-F10)</f>
        <v>2.831400168553706</v>
      </c>
      <c r="L10" s="7">
        <f>POWER(B$7,C$9-C10)/POWER(F$7,G$9-G10)</f>
        <v>3.2364161748009925</v>
      </c>
      <c r="M10" s="7">
        <f>POWER(B$7,D$9-D10)/POWER(F$7,H$9-H10)</f>
        <v>3.236416174800997</v>
      </c>
      <c r="N10" s="9">
        <f>AVERAGE(K10:M10)</f>
        <v>3.1014108393852315</v>
      </c>
      <c r="O10" s="7">
        <f>STDEV(K10:M10)</f>
        <v>0.23383610023298357</v>
      </c>
    </row>
    <row r="11" spans="1:15" ht="12.75">
      <c r="A11" s="27" t="s">
        <v>19</v>
      </c>
      <c r="B11" s="8">
        <v>32.94</v>
      </c>
      <c r="C11" s="8">
        <v>33</v>
      </c>
      <c r="D11" s="8">
        <v>32.5</v>
      </c>
      <c r="E11" s="9">
        <f>AVERAGE(B11:D11)</f>
        <v>32.81333333333333</v>
      </c>
      <c r="F11" s="8">
        <v>27.16</v>
      </c>
      <c r="G11" s="8">
        <v>27.16</v>
      </c>
      <c r="H11" s="8">
        <v>27.16</v>
      </c>
      <c r="I11" s="7">
        <f>AVERAGE(F11:H11)</f>
        <v>27.16</v>
      </c>
      <c r="J11" s="7"/>
      <c r="K11" s="7">
        <f>POWER(B$7,B$9-B11)/POWER(F$7,F$9-F11)</f>
        <v>0.9088324017576146</v>
      </c>
      <c r="L11" s="7">
        <f>POWER(B$7,C$9-C11)/POWER(F$7,G$9-G11)</f>
        <v>0.8335152591683659</v>
      </c>
      <c r="M11" s="7">
        <f>POWER(B$7,D$9-D11)/POWER(F$7,H$9-H11)</f>
        <v>1.0976281859477897</v>
      </c>
      <c r="N11" s="9">
        <f>AVERAGE(K11:M11)</f>
        <v>0.9466586156245901</v>
      </c>
      <c r="O11" s="7">
        <f>STDEV(K11:M11)</f>
        <v>0.13605890770041854</v>
      </c>
    </row>
    <row r="12" spans="1:15" ht="12.75">
      <c r="A12" s="27" t="s">
        <v>20</v>
      </c>
      <c r="B12" s="8">
        <v>34.14</v>
      </c>
      <c r="C12" s="8">
        <v>34</v>
      </c>
      <c r="D12" s="8">
        <v>34.3</v>
      </c>
      <c r="E12" s="9">
        <f>AVERAGE(B12:D12)</f>
        <v>34.14666666666667</v>
      </c>
      <c r="F12" s="8">
        <v>27.66</v>
      </c>
      <c r="G12" s="8">
        <v>27.66</v>
      </c>
      <c r="H12" s="8">
        <v>27.66</v>
      </c>
      <c r="I12" s="7">
        <f>AVERAGE(F12:H12)</f>
        <v>27.66</v>
      </c>
      <c r="J12" s="7"/>
      <c r="K12" s="7">
        <f>POWER(B$7,B$9-B12)/POWER(F$7,F$9-F12)</f>
        <v>0.7431956126577488</v>
      </c>
      <c r="L12" s="7">
        <f>POWER(B$7,C$9-C12)/POWER(F$7,G$9-G12)</f>
        <v>0.7373737282970407</v>
      </c>
      <c r="M12" s="7">
        <f>POWER(B$7,D$9-D12)/POWER(F$7,H$9-H12)</f>
        <v>0.7089412963375711</v>
      </c>
      <c r="N12" s="9">
        <f>AVERAGE(K12:M12)</f>
        <v>0.7298368790974535</v>
      </c>
      <c r="O12" s="7">
        <f>STDEV(K12:M12)</f>
        <v>0.018328737505177137</v>
      </c>
    </row>
    <row r="13" spans="1:15" ht="12.75">
      <c r="A13" s="27" t="s">
        <v>38</v>
      </c>
      <c r="B13" s="8">
        <v>32</v>
      </c>
      <c r="C13" s="8">
        <v>32.3</v>
      </c>
      <c r="D13" s="8">
        <v>33</v>
      </c>
      <c r="E13" s="9">
        <f>AVERAGE(B13:D13)</f>
        <v>32.43333333333333</v>
      </c>
      <c r="F13" s="8">
        <v>25.3</v>
      </c>
      <c r="G13" s="8">
        <v>26</v>
      </c>
      <c r="H13" s="8">
        <v>25.8</v>
      </c>
      <c r="I13" s="9">
        <f>AVERAGE(F13:H13)</f>
        <v>25.7</v>
      </c>
      <c r="J13" s="9"/>
      <c r="K13" s="9">
        <f>POWER(B$7,B$9-B13)/POWER(F$7,F$9-F13)</f>
        <v>0.4805436291728278</v>
      </c>
      <c r="L13" s="9">
        <f>POWER(B$7,C$9-C13)/POWER(F$7,G$9-G13)</f>
        <v>0.5857927488727136</v>
      </c>
      <c r="M13" s="9">
        <f>POWER(B$7,D$9-D13)/POWER(F$7,H$9-H13)</f>
        <v>0.43185493148623927</v>
      </c>
      <c r="N13" s="9">
        <f>AVERAGE(K13:M13)</f>
        <v>0.49939710317726016</v>
      </c>
      <c r="O13" s="7">
        <f>STDEV(K13:M13)</f>
        <v>0.07868165616555646</v>
      </c>
    </row>
    <row r="14" spans="2:15" ht="12.75">
      <c r="B14" s="7"/>
      <c r="C14" s="7"/>
      <c r="D14" s="7"/>
      <c r="E14" s="9"/>
      <c r="F14" s="9"/>
      <c r="G14" s="9"/>
      <c r="H14" s="9"/>
      <c r="I14" s="9"/>
      <c r="J14" s="9"/>
      <c r="K14" s="9"/>
      <c r="L14" s="9"/>
      <c r="M14" s="9"/>
      <c r="N14" s="7"/>
      <c r="O14" s="7"/>
    </row>
    <row r="15" spans="2:15" ht="12.75">
      <c r="B15" s="7"/>
      <c r="C15" s="7"/>
      <c r="D15" s="9"/>
      <c r="E15" s="38"/>
      <c r="F15" s="38"/>
      <c r="G15" s="38"/>
      <c r="H15" s="38"/>
      <c r="I15" s="38"/>
      <c r="J15" s="38"/>
      <c r="K15" s="38"/>
      <c r="L15" s="38"/>
      <c r="M15" s="38"/>
      <c r="N15" s="7"/>
      <c r="O15" s="7"/>
    </row>
    <row r="16" spans="2:15" ht="12.75">
      <c r="B16" s="7"/>
      <c r="C16" s="7"/>
      <c r="D16" s="7"/>
      <c r="E16" s="9"/>
      <c r="F16" s="9"/>
      <c r="G16" s="9"/>
      <c r="H16" s="9"/>
      <c r="I16" s="9"/>
      <c r="J16" s="9"/>
      <c r="K16" s="9"/>
      <c r="L16" s="9"/>
      <c r="M16" s="9"/>
      <c r="N16" s="7"/>
      <c r="O16" s="7"/>
    </row>
    <row r="17" spans="2:15" ht="12.75">
      <c r="B17" s="7"/>
      <c r="C17" s="7"/>
      <c r="D17" s="7"/>
      <c r="E17" s="7"/>
      <c r="F17" s="7"/>
      <c r="G17" s="7"/>
      <c r="H17" s="7"/>
      <c r="I17" s="7"/>
      <c r="J17" s="7"/>
      <c r="K17" s="7"/>
      <c r="L17" s="7"/>
      <c r="M17" s="7"/>
      <c r="N17" s="7"/>
      <c r="O17" s="7"/>
    </row>
    <row r="18" spans="1:15" ht="12.75">
      <c r="A18" s="4"/>
      <c r="B18" s="7"/>
      <c r="C18" s="7"/>
      <c r="D18" s="7"/>
      <c r="E18" s="7"/>
      <c r="F18" s="7"/>
      <c r="G18" s="7"/>
      <c r="H18" s="7"/>
      <c r="I18" s="7"/>
      <c r="J18" s="7"/>
      <c r="K18" s="7"/>
      <c r="L18" s="7"/>
      <c r="M18" s="7"/>
      <c r="N18" s="7"/>
      <c r="O18" s="7"/>
    </row>
    <row r="19" spans="2:15" ht="12.75">
      <c r="B19" s="7"/>
      <c r="C19" s="7"/>
      <c r="D19" s="7"/>
      <c r="E19" s="7"/>
      <c r="F19" s="7"/>
      <c r="G19" s="7"/>
      <c r="H19" s="7"/>
      <c r="I19" s="7"/>
      <c r="J19" s="7"/>
      <c r="K19" s="7"/>
      <c r="L19" s="7"/>
      <c r="M19" s="7"/>
      <c r="N19" s="7"/>
      <c r="O19" s="7"/>
    </row>
    <row r="20" spans="2:15" ht="12.75">
      <c r="B20" s="7"/>
      <c r="C20" s="7"/>
      <c r="D20" s="7"/>
      <c r="E20" s="7"/>
      <c r="F20" s="7"/>
      <c r="G20" s="7"/>
      <c r="H20" s="7"/>
      <c r="I20" s="7"/>
      <c r="J20" s="7"/>
      <c r="K20" s="7"/>
      <c r="L20" s="7"/>
      <c r="M20" s="7"/>
      <c r="N20" s="7"/>
      <c r="O20" s="7"/>
    </row>
    <row r="21" spans="2:15" ht="12.75">
      <c r="B21" s="7"/>
      <c r="C21" s="7"/>
      <c r="D21" s="7"/>
      <c r="E21" s="7"/>
      <c r="F21" s="7"/>
      <c r="G21" s="7"/>
      <c r="H21" s="7"/>
      <c r="I21" s="7"/>
      <c r="J21" s="7"/>
      <c r="K21" s="7"/>
      <c r="L21" s="7"/>
      <c r="M21" s="7"/>
      <c r="N21" s="7"/>
      <c r="O21" s="7"/>
    </row>
    <row r="22" spans="2:15" ht="12.75">
      <c r="B22" s="7"/>
      <c r="C22" s="7"/>
      <c r="D22" s="7"/>
      <c r="E22" s="7"/>
      <c r="F22" s="7"/>
      <c r="G22" s="7"/>
      <c r="H22" s="7"/>
      <c r="I22" s="7"/>
      <c r="J22" s="7"/>
      <c r="K22" s="7"/>
      <c r="L22" s="7"/>
      <c r="M22" s="7"/>
      <c r="N22" s="7"/>
      <c r="O22" s="7"/>
    </row>
    <row r="23" spans="2:15" ht="12.75">
      <c r="B23" s="7"/>
      <c r="C23" s="7"/>
      <c r="D23" s="7"/>
      <c r="E23" s="7"/>
      <c r="F23" s="7"/>
      <c r="G23" s="7"/>
      <c r="H23" s="7"/>
      <c r="I23" s="7"/>
      <c r="J23" s="7"/>
      <c r="K23" s="7"/>
      <c r="L23" s="7"/>
      <c r="M23" s="7"/>
      <c r="N23" s="7"/>
      <c r="O23" s="7"/>
    </row>
    <row r="24" spans="2:15" ht="12.75">
      <c r="B24" s="7"/>
      <c r="C24" s="7"/>
      <c r="D24" s="7"/>
      <c r="E24" s="7"/>
      <c r="F24" s="7"/>
      <c r="G24" s="7"/>
      <c r="H24" s="7"/>
      <c r="I24" s="7"/>
      <c r="J24" s="7"/>
      <c r="K24" s="7"/>
      <c r="L24" s="7"/>
      <c r="M24" s="7"/>
      <c r="N24" s="7"/>
      <c r="O24" s="7"/>
    </row>
    <row r="25" spans="2:15" ht="12.75">
      <c r="B25" s="7"/>
      <c r="C25" s="7"/>
      <c r="D25" s="7"/>
      <c r="E25" s="7"/>
      <c r="F25" s="7"/>
      <c r="G25" s="7"/>
      <c r="H25" s="7"/>
      <c r="I25" s="7"/>
      <c r="J25" s="7"/>
      <c r="K25" s="7"/>
      <c r="L25" s="7"/>
      <c r="M25" s="7"/>
      <c r="N25" s="7"/>
      <c r="O25" s="7"/>
    </row>
    <row r="26" spans="2:15" ht="12.75">
      <c r="B26" s="7"/>
      <c r="C26" s="7"/>
      <c r="D26" s="7"/>
      <c r="E26" s="7"/>
      <c r="F26" s="7"/>
      <c r="G26" s="7"/>
      <c r="H26" s="7"/>
      <c r="I26" s="7"/>
      <c r="J26" s="7"/>
      <c r="K26" s="7"/>
      <c r="L26" s="7"/>
      <c r="M26" s="7"/>
      <c r="N26" s="7"/>
      <c r="O26" s="7"/>
    </row>
    <row r="27" spans="2:15" ht="12.75">
      <c r="B27" s="7"/>
      <c r="C27" s="7"/>
      <c r="D27" s="7"/>
      <c r="E27" s="7"/>
      <c r="F27" s="7"/>
      <c r="G27" s="7"/>
      <c r="H27" s="7"/>
      <c r="I27" s="7"/>
      <c r="J27" s="7"/>
      <c r="K27" s="7"/>
      <c r="L27" s="7"/>
      <c r="M27" s="7"/>
      <c r="N27" s="7"/>
      <c r="O27" s="7"/>
    </row>
    <row r="28" spans="2:15" ht="12.75">
      <c r="B28" s="7"/>
      <c r="C28" s="7"/>
      <c r="D28" s="7"/>
      <c r="E28" s="7"/>
      <c r="F28" s="7"/>
      <c r="G28" s="7"/>
      <c r="H28" s="7"/>
      <c r="I28" s="7"/>
      <c r="J28" s="7"/>
      <c r="K28" s="7"/>
      <c r="L28" s="7"/>
      <c r="M28" s="7"/>
      <c r="N28" s="7"/>
      <c r="O28" s="7"/>
    </row>
    <row r="29" spans="2:15" ht="12.75">
      <c r="B29" s="7"/>
      <c r="C29" s="7"/>
      <c r="D29" s="7"/>
      <c r="E29" s="7"/>
      <c r="F29" s="7"/>
      <c r="G29" s="7"/>
      <c r="H29" s="7"/>
      <c r="I29" s="7"/>
      <c r="J29" s="7"/>
      <c r="K29" s="7"/>
      <c r="L29" s="7"/>
      <c r="M29" s="7"/>
      <c r="N29" s="7"/>
      <c r="O29" s="7"/>
    </row>
    <row r="30" spans="2:15" ht="12.75">
      <c r="B30" s="7"/>
      <c r="C30" s="7"/>
      <c r="D30" s="7"/>
      <c r="E30" s="7"/>
      <c r="F30" s="7"/>
      <c r="G30" s="7"/>
      <c r="H30" s="7"/>
      <c r="I30" s="7"/>
      <c r="J30" s="7"/>
      <c r="K30" s="7"/>
      <c r="L30" s="7"/>
      <c r="M30" s="7"/>
      <c r="N30" s="7"/>
      <c r="O30" s="7"/>
    </row>
    <row r="31" spans="2:15" ht="12.75">
      <c r="B31" s="7"/>
      <c r="C31" s="7"/>
      <c r="D31" s="7"/>
      <c r="E31" s="7"/>
      <c r="F31" s="7"/>
      <c r="G31" s="7"/>
      <c r="H31" s="7"/>
      <c r="I31" s="7"/>
      <c r="J31" s="7"/>
      <c r="K31" s="7"/>
      <c r="L31" s="7"/>
      <c r="M31" s="7"/>
      <c r="N31" s="7"/>
      <c r="O31" s="7"/>
    </row>
    <row r="32" spans="2:15" ht="12.75">
      <c r="B32" s="7"/>
      <c r="C32" s="7"/>
      <c r="D32" s="7"/>
      <c r="E32" s="7"/>
      <c r="F32" s="7"/>
      <c r="G32" s="7"/>
      <c r="H32" s="7"/>
      <c r="I32" s="7"/>
      <c r="J32" s="7"/>
      <c r="K32" s="7"/>
      <c r="L32" s="7"/>
      <c r="M32" s="7"/>
      <c r="N32" s="7"/>
      <c r="O32" s="7"/>
    </row>
    <row r="33" spans="2:15" ht="12.75">
      <c r="B33" s="7"/>
      <c r="C33" s="7"/>
      <c r="D33" s="7"/>
      <c r="E33" s="7"/>
      <c r="F33" s="7"/>
      <c r="G33" s="7"/>
      <c r="H33" s="7"/>
      <c r="I33" s="7"/>
      <c r="J33" s="7"/>
      <c r="K33" s="7"/>
      <c r="L33" s="7"/>
      <c r="M33" s="7"/>
      <c r="N33" s="7"/>
      <c r="O33" s="7"/>
    </row>
    <row r="34" spans="2:15" ht="12.75">
      <c r="B34" s="7"/>
      <c r="C34" s="7"/>
      <c r="D34" s="7"/>
      <c r="E34" s="7"/>
      <c r="F34" s="7"/>
      <c r="G34" s="7"/>
      <c r="H34" s="7"/>
      <c r="I34" s="7"/>
      <c r="J34" s="7"/>
      <c r="K34" s="7"/>
      <c r="L34" s="7"/>
      <c r="M34" s="7"/>
      <c r="N34" s="7"/>
      <c r="O34" s="7"/>
    </row>
    <row r="35" spans="2:15" ht="12.75">
      <c r="B35" s="7"/>
      <c r="C35" s="7"/>
      <c r="D35" s="7"/>
      <c r="E35" s="7"/>
      <c r="F35" s="7"/>
      <c r="G35" s="7"/>
      <c r="H35" s="7"/>
      <c r="I35" s="7"/>
      <c r="J35" s="7"/>
      <c r="K35" s="7"/>
      <c r="L35" s="7"/>
      <c r="M35" s="7"/>
      <c r="N35" s="7"/>
      <c r="O35" s="7"/>
    </row>
    <row r="36" spans="2:15" ht="12.75">
      <c r="B36" s="7"/>
      <c r="C36" s="7"/>
      <c r="D36" s="7"/>
      <c r="E36" s="7"/>
      <c r="F36" s="7"/>
      <c r="G36" s="7"/>
      <c r="H36" s="7"/>
      <c r="I36" s="7"/>
      <c r="J36" s="7"/>
      <c r="K36" s="7"/>
      <c r="L36" s="7"/>
      <c r="M36" s="7"/>
      <c r="N36" s="7"/>
      <c r="O36" s="7"/>
    </row>
    <row r="37" spans="2:15" ht="12.75">
      <c r="B37" s="7"/>
      <c r="C37" s="7"/>
      <c r="D37" s="7"/>
      <c r="E37" s="7"/>
      <c r="F37" s="7"/>
      <c r="G37" s="7"/>
      <c r="H37" s="7"/>
      <c r="I37" s="7"/>
      <c r="J37" s="7"/>
      <c r="K37" s="7"/>
      <c r="L37" s="7"/>
      <c r="M37" s="7"/>
      <c r="N37" s="7"/>
      <c r="O37" s="7"/>
    </row>
    <row r="38" spans="2:15" ht="12.75">
      <c r="B38" s="7"/>
      <c r="C38" s="7"/>
      <c r="D38" s="7"/>
      <c r="E38" s="7"/>
      <c r="F38" s="7"/>
      <c r="G38" s="7"/>
      <c r="H38" s="7"/>
      <c r="I38" s="7"/>
      <c r="J38" s="7"/>
      <c r="K38" s="7"/>
      <c r="L38" s="7"/>
      <c r="M38" s="7"/>
      <c r="N38" s="7"/>
      <c r="O38" s="7"/>
    </row>
    <row r="39" spans="2:15" ht="12.75">
      <c r="B39" s="7"/>
      <c r="C39" s="7"/>
      <c r="D39" s="7"/>
      <c r="E39" s="7"/>
      <c r="F39" s="7"/>
      <c r="G39" s="7"/>
      <c r="H39" s="7"/>
      <c r="I39" s="7"/>
      <c r="J39" s="7"/>
      <c r="K39" s="7"/>
      <c r="L39" s="7"/>
      <c r="M39" s="7"/>
      <c r="N39" s="7"/>
      <c r="O39" s="7"/>
    </row>
    <row r="40" spans="2:15" ht="12.75">
      <c r="B40" s="7"/>
      <c r="C40" s="7"/>
      <c r="D40" s="7"/>
      <c r="E40" s="7"/>
      <c r="F40" s="7"/>
      <c r="G40" s="7"/>
      <c r="H40" s="7"/>
      <c r="I40" s="7"/>
      <c r="J40" s="7"/>
      <c r="K40" s="7"/>
      <c r="L40" s="7"/>
      <c r="M40" s="7"/>
      <c r="N40" s="7"/>
      <c r="O40" s="7"/>
    </row>
    <row r="41" spans="2:15" ht="12.75">
      <c r="B41" s="7"/>
      <c r="C41" s="7"/>
      <c r="D41" s="7"/>
      <c r="E41" s="7"/>
      <c r="F41" s="7"/>
      <c r="G41" s="7"/>
      <c r="H41" s="7"/>
      <c r="I41" s="7"/>
      <c r="J41" s="7"/>
      <c r="K41" s="7"/>
      <c r="L41" s="7"/>
      <c r="M41" s="7"/>
      <c r="N41" s="7"/>
      <c r="O41" s="7"/>
    </row>
    <row r="42" spans="2:15" ht="12.75">
      <c r="B42" s="7"/>
      <c r="C42" s="7"/>
      <c r="D42" s="7"/>
      <c r="E42" s="7"/>
      <c r="F42" s="7"/>
      <c r="G42" s="7"/>
      <c r="H42" s="7"/>
      <c r="I42" s="7"/>
      <c r="J42" s="7"/>
      <c r="K42" s="7"/>
      <c r="L42" s="7"/>
      <c r="M42" s="7"/>
      <c r="N42" s="7"/>
      <c r="O42" s="7"/>
    </row>
  </sheetData>
  <sheetProtection/>
  <printOptions/>
  <pageMargins left="0.787401575" right="0.787401575" top="0.984251969" bottom="0.984251969"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Vienna (VIRCC)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dc:creator>
  <cp:keywords/>
  <dc:description/>
  <cp:lastModifiedBy>Johannes Schmid</cp:lastModifiedBy>
  <cp:lastPrinted>2009-03-04T16:20:00Z</cp:lastPrinted>
  <dcterms:created xsi:type="dcterms:W3CDTF">2005-03-15T13:02:47Z</dcterms:created>
  <dcterms:modified xsi:type="dcterms:W3CDTF">2010-04-07T12:04:33Z</dcterms:modified>
  <cp:category/>
  <cp:version/>
  <cp:contentType/>
  <cp:contentStatus/>
</cp:coreProperties>
</file>